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Objects="none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aquelfernandezfuertes/Desktop/raquel 2017 Sept 15/Twins CHILDES (errors &amp; changes 2017)/docs sent to MacWhinney/"/>
    </mc:Choice>
  </mc:AlternateContent>
  <bookViews>
    <workbookView xWindow="0" yWindow="460" windowWidth="27180" windowHeight="17840" tabRatio="503" activeTab="1"/>
  </bookViews>
  <sheets>
    <sheet name="English" sheetId="3" r:id="rId1"/>
    <sheet name="Spanish" sheetId="2" r:id="rId2"/>
    <sheet name="BILING" sheetId="4" r:id="rId3"/>
    <sheet name="TOTALS" sheetId="5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1" i="2" l="1"/>
  <c r="L8" i="5"/>
  <c r="L7" i="5"/>
  <c r="K8" i="5"/>
  <c r="K7" i="5"/>
  <c r="L6" i="5"/>
  <c r="K6" i="5"/>
  <c r="M9" i="5"/>
  <c r="L9" i="5"/>
  <c r="K9" i="5"/>
  <c r="J9" i="5"/>
  <c r="I9" i="5"/>
  <c r="H9" i="5"/>
  <c r="G9" i="5"/>
  <c r="F9" i="5"/>
  <c r="E9" i="5"/>
  <c r="D9" i="5"/>
  <c r="C9" i="5"/>
  <c r="E19" i="4"/>
  <c r="F19" i="4"/>
  <c r="L19" i="4"/>
  <c r="M19" i="4"/>
  <c r="T19" i="4"/>
  <c r="S19" i="4"/>
  <c r="D19" i="4"/>
  <c r="P11" i="4"/>
  <c r="I11" i="4"/>
  <c r="T127" i="2"/>
  <c r="S127" i="2"/>
  <c r="T195" i="3"/>
  <c r="S195" i="3"/>
  <c r="Q30" i="2"/>
  <c r="P34" i="2"/>
  <c r="Q25" i="2"/>
  <c r="J12" i="3"/>
  <c r="Q123" i="2"/>
  <c r="Q115" i="2"/>
  <c r="Q110" i="2"/>
  <c r="Q108" i="2"/>
  <c r="Q104" i="2"/>
  <c r="Q102" i="2"/>
  <c r="Q100" i="2"/>
  <c r="Q97" i="2"/>
  <c r="Q90" i="2"/>
  <c r="Q86" i="2"/>
  <c r="Q83" i="2"/>
  <c r="Q79" i="2"/>
  <c r="Q77" i="2"/>
  <c r="Q72" i="2"/>
  <c r="Q69" i="2"/>
  <c r="Q67" i="2"/>
  <c r="Q64" i="2"/>
  <c r="Q58" i="2"/>
  <c r="Q55" i="2"/>
  <c r="Q53" i="2"/>
  <c r="Q51" i="2"/>
  <c r="Q47" i="2"/>
  <c r="Q44" i="2"/>
  <c r="Q37" i="2"/>
  <c r="Q14" i="2"/>
  <c r="P123" i="2"/>
  <c r="P115" i="2"/>
  <c r="P110" i="2"/>
  <c r="P108" i="2"/>
  <c r="P104" i="2"/>
  <c r="P102" i="2"/>
  <c r="P100" i="2"/>
  <c r="P97" i="2"/>
  <c r="P94" i="2"/>
  <c r="P92" i="2"/>
  <c r="P90" i="2"/>
  <c r="P87" i="2"/>
  <c r="P83" i="2"/>
  <c r="P79" i="2"/>
  <c r="P77" i="2"/>
  <c r="P75" i="2"/>
  <c r="P72" i="2"/>
  <c r="P69" i="2"/>
  <c r="P67" i="2"/>
  <c r="P61" i="2"/>
  <c r="P59" i="2"/>
  <c r="P55" i="2"/>
  <c r="P53" i="2"/>
  <c r="P49" i="2"/>
  <c r="P47" i="2"/>
  <c r="P44" i="2"/>
  <c r="P42" i="2"/>
  <c r="P40" i="2"/>
  <c r="P37" i="2"/>
  <c r="P30" i="2"/>
  <c r="P25" i="2"/>
  <c r="P17" i="2"/>
  <c r="I17" i="2"/>
  <c r="J123" i="2"/>
  <c r="J115" i="2"/>
  <c r="J110" i="2"/>
  <c r="J108" i="2"/>
  <c r="J104" i="2"/>
  <c r="J102" i="2"/>
  <c r="J100" i="2"/>
  <c r="J97" i="2"/>
  <c r="J90" i="2"/>
  <c r="J86" i="2"/>
  <c r="J83" i="2"/>
  <c r="J79" i="2"/>
  <c r="J77" i="2"/>
  <c r="J72" i="2"/>
  <c r="J69" i="2"/>
  <c r="J67" i="2"/>
  <c r="J64" i="2"/>
  <c r="J58" i="2"/>
  <c r="J55" i="2"/>
  <c r="J53" i="2"/>
  <c r="J51" i="2"/>
  <c r="J47" i="2"/>
  <c r="J44" i="2"/>
  <c r="J37" i="2"/>
  <c r="J30" i="2"/>
  <c r="J25" i="2"/>
  <c r="J14" i="2"/>
  <c r="R122" i="2"/>
  <c r="R114" i="2"/>
  <c r="R97" i="2"/>
  <c r="R77" i="2"/>
  <c r="R46" i="2"/>
  <c r="R13" i="2"/>
  <c r="K122" i="2"/>
  <c r="K114" i="2"/>
  <c r="K97" i="2"/>
  <c r="K77" i="2"/>
  <c r="K46" i="2"/>
  <c r="K13" i="2"/>
  <c r="I123" i="2"/>
  <c r="I115" i="2"/>
  <c r="I110" i="2"/>
  <c r="I108" i="2"/>
  <c r="I104" i="2"/>
  <c r="I102" i="2"/>
  <c r="I100" i="2"/>
  <c r="I97" i="2"/>
  <c r="I94" i="2"/>
  <c r="I92" i="2"/>
  <c r="I90" i="2"/>
  <c r="I87" i="2"/>
  <c r="I83" i="2"/>
  <c r="I79" i="2"/>
  <c r="I77" i="2"/>
  <c r="I75" i="2"/>
  <c r="I72" i="2"/>
  <c r="I69" i="2"/>
  <c r="I67" i="2"/>
  <c r="I59" i="2"/>
  <c r="I55" i="2"/>
  <c r="I53" i="2"/>
  <c r="I49" i="2"/>
  <c r="I47" i="2"/>
  <c r="I44" i="2"/>
  <c r="I42" i="2"/>
  <c r="I40" i="2"/>
  <c r="I37" i="2"/>
  <c r="I34" i="2"/>
  <c r="I30" i="2"/>
  <c r="I25" i="2"/>
  <c r="Q192" i="3"/>
  <c r="Q188" i="3"/>
  <c r="Q185" i="3"/>
  <c r="Q180" i="3"/>
  <c r="Q177" i="3"/>
  <c r="Q174" i="3"/>
  <c r="Q171" i="3"/>
  <c r="Q168" i="3"/>
  <c r="Q163" i="3"/>
  <c r="Q161" i="3"/>
  <c r="Q157" i="3"/>
  <c r="Q153" i="3"/>
  <c r="Q150" i="3"/>
  <c r="Q144" i="3"/>
  <c r="Q142" i="3"/>
  <c r="Q136" i="3"/>
  <c r="Q132" i="3"/>
  <c r="Q124" i="3"/>
  <c r="J124" i="3"/>
  <c r="Q118" i="3"/>
  <c r="Q114" i="3"/>
  <c r="Q109" i="3"/>
  <c r="Q107" i="3"/>
  <c r="Q100" i="3"/>
  <c r="Q95" i="3"/>
  <c r="Q88" i="3"/>
  <c r="Q84" i="3"/>
  <c r="Q80" i="3"/>
  <c r="Q76" i="3"/>
  <c r="Q65" i="3"/>
  <c r="Q60" i="3"/>
  <c r="Q57" i="3"/>
  <c r="Q55" i="3"/>
  <c r="Q51" i="3"/>
  <c r="Q47" i="3"/>
  <c r="Q44" i="3"/>
  <c r="Q40" i="3"/>
  <c r="Q38" i="3"/>
  <c r="Q26" i="3"/>
  <c r="Q24" i="3"/>
  <c r="Q18" i="3"/>
  <c r="Q14" i="3"/>
  <c r="Q12" i="3"/>
  <c r="R180" i="3"/>
  <c r="R168" i="3"/>
  <c r="R136" i="3"/>
  <c r="R83" i="3"/>
  <c r="R46" i="3"/>
  <c r="R12" i="3"/>
  <c r="P192" i="3"/>
  <c r="P188" i="3"/>
  <c r="P181" i="3"/>
  <c r="P177" i="3"/>
  <c r="P171" i="3"/>
  <c r="P168" i="3"/>
  <c r="P157" i="3"/>
  <c r="P155" i="3"/>
  <c r="P153" i="3"/>
  <c r="P150" i="3"/>
  <c r="P148" i="3"/>
  <c r="P144" i="3"/>
  <c r="P138" i="3"/>
  <c r="P136" i="3"/>
  <c r="P129" i="3"/>
  <c r="P127" i="3"/>
  <c r="P124" i="3"/>
  <c r="P122" i="3"/>
  <c r="P115" i="3"/>
  <c r="P109" i="3"/>
  <c r="P107" i="3"/>
  <c r="P104" i="3"/>
  <c r="P101" i="3"/>
  <c r="P97" i="3"/>
  <c r="P91" i="3"/>
  <c r="P88" i="3"/>
  <c r="P86" i="3"/>
  <c r="P84" i="3"/>
  <c r="P80" i="3"/>
  <c r="P76" i="3"/>
  <c r="P73" i="3"/>
  <c r="P68" i="3"/>
  <c r="P65" i="3"/>
  <c r="P63" i="3"/>
  <c r="P61" i="3"/>
  <c r="P57" i="3"/>
  <c r="P55" i="3"/>
  <c r="P53" i="3"/>
  <c r="P51" i="3"/>
  <c r="P47" i="3"/>
  <c r="P44" i="3"/>
  <c r="P41" i="3"/>
  <c r="P38" i="3"/>
  <c r="P36" i="3"/>
  <c r="P34" i="3"/>
  <c r="P26" i="3"/>
  <c r="P24" i="3"/>
  <c r="P21" i="3"/>
  <c r="P18" i="3"/>
  <c r="P16" i="3"/>
  <c r="P14" i="3"/>
  <c r="P12" i="3"/>
  <c r="I44" i="3"/>
  <c r="J192" i="3"/>
  <c r="J188" i="3"/>
  <c r="J185" i="3"/>
  <c r="J180" i="3"/>
  <c r="J177" i="3"/>
  <c r="J174" i="3"/>
  <c r="J171" i="3"/>
  <c r="J168" i="3"/>
  <c r="J163" i="3"/>
  <c r="J161" i="3"/>
  <c r="J157" i="3"/>
  <c r="J153" i="3"/>
  <c r="J150" i="3"/>
  <c r="J144" i="3"/>
  <c r="J142" i="3"/>
  <c r="J136" i="3"/>
  <c r="J132" i="3"/>
  <c r="J118" i="3"/>
  <c r="J114" i="3"/>
  <c r="J109" i="3"/>
  <c r="J107" i="3"/>
  <c r="J100" i="3"/>
  <c r="J95" i="3"/>
  <c r="J88" i="3"/>
  <c r="J84" i="3"/>
  <c r="J80" i="3"/>
  <c r="J76" i="3"/>
  <c r="J65" i="3"/>
  <c r="J60" i="3"/>
  <c r="J57" i="3"/>
  <c r="J55" i="3"/>
  <c r="J51" i="3"/>
  <c r="J26" i="3"/>
  <c r="J47" i="3"/>
  <c r="J44" i="3"/>
  <c r="J40" i="3"/>
  <c r="J38" i="3"/>
  <c r="J24" i="3"/>
  <c r="I192" i="3"/>
  <c r="I188" i="3"/>
  <c r="I181" i="3"/>
  <c r="I177" i="3"/>
  <c r="I171" i="3"/>
  <c r="I168" i="3"/>
  <c r="I157" i="3"/>
  <c r="I155" i="3"/>
  <c r="I153" i="3"/>
  <c r="I150" i="3"/>
  <c r="I148" i="3"/>
  <c r="I144" i="3"/>
  <c r="I132" i="3"/>
  <c r="I136" i="3"/>
  <c r="I138" i="3"/>
  <c r="I129" i="3"/>
  <c r="I127" i="3"/>
  <c r="I124" i="3"/>
  <c r="I122" i="3"/>
  <c r="I115" i="3"/>
  <c r="I104" i="3"/>
  <c r="I101" i="3"/>
  <c r="I91" i="3"/>
  <c r="I88" i="3"/>
  <c r="I86" i="3"/>
  <c r="I84" i="3"/>
  <c r="I80" i="3"/>
  <c r="I76" i="3"/>
  <c r="I73" i="3"/>
  <c r="I68" i="3"/>
  <c r="I65" i="3"/>
  <c r="P16" i="4"/>
  <c r="I16" i="4"/>
  <c r="I63" i="3"/>
  <c r="I61" i="3"/>
  <c r="I57" i="3"/>
  <c r="I55" i="3"/>
  <c r="I53" i="3"/>
  <c r="I51" i="3"/>
  <c r="I47" i="3"/>
  <c r="I41" i="3"/>
  <c r="I109" i="3"/>
  <c r="I107" i="3"/>
  <c r="I26" i="3"/>
  <c r="I34" i="3"/>
  <c r="I36" i="3"/>
  <c r="I12" i="3"/>
  <c r="I18" i="3"/>
  <c r="I21" i="3"/>
  <c r="J18" i="3"/>
  <c r="I14" i="3"/>
  <c r="I16" i="3"/>
  <c r="K180" i="3"/>
  <c r="K168" i="3"/>
  <c r="K136" i="3"/>
  <c r="K83" i="3"/>
  <c r="K46" i="3"/>
  <c r="K12" i="3"/>
  <c r="J14" i="3"/>
  <c r="I24" i="3"/>
  <c r="D127" i="2"/>
  <c r="E127" i="2"/>
  <c r="F127" i="2"/>
  <c r="M127" i="2"/>
  <c r="L127" i="2"/>
  <c r="V127" i="2"/>
  <c r="U127" i="2"/>
  <c r="V195" i="3"/>
  <c r="U195" i="3"/>
  <c r="M195" i="3"/>
  <c r="L195" i="3"/>
  <c r="F195" i="3"/>
  <c r="E195" i="3"/>
  <c r="D195" i="3"/>
</calcChain>
</file>

<file path=xl/comments1.xml><?xml version="1.0" encoding="utf-8"?>
<comments xmlns="http://schemas.openxmlformats.org/spreadsheetml/2006/main">
  <authors>
    <author>raquel fernández fuertes</author>
  </authors>
  <commentList>
    <comment ref="S8" authorId="0">
      <text>
        <r>
          <rPr>
            <b/>
            <sz val="9"/>
            <color indexed="81"/>
            <rFont val="Calibri"/>
            <family val="2"/>
          </rPr>
          <t>raquel fernández fuertes:</t>
        </r>
        <r>
          <rPr>
            <sz val="9"/>
            <color indexed="81"/>
            <rFont val="Calibri"/>
            <family val="2"/>
          </rPr>
          <t xml:space="preserve">
This provides information about the approximate adult input recorded for the children.
Primary input givers are:
- MEL (Melanie, the mother)
- TOD (Todd, the researcher)
- IVA (Iván, the father)
- RAQ (Raquel, the researcher)
- EST (Esther, the researcher)</t>
        </r>
      </text>
    </comment>
  </commentList>
</comments>
</file>

<file path=xl/sharedStrings.xml><?xml version="1.0" encoding="utf-8"?>
<sst xmlns="http://schemas.openxmlformats.org/spreadsheetml/2006/main" count="890" uniqueCount="559">
  <si>
    <t>FerFuLice</t>
  </si>
  <si>
    <t>ENGLISH</t>
  </si>
  <si>
    <t>FILE 
(session or fragment #)</t>
  </si>
  <si>
    <t>AGE</t>
  </si>
  <si>
    <t>words</t>
  </si>
  <si>
    <t>utterances</t>
  </si>
  <si>
    <t>MLUw
file</t>
  </si>
  <si>
    <t>MLUw
session</t>
  </si>
  <si>
    <t>MLUw
month</t>
  </si>
  <si>
    <t>MLUw
year</t>
  </si>
  <si>
    <t>TOTAL</t>
  </si>
  <si>
    <t>1;01.22 - 
6;10.19</t>
  </si>
  <si>
    <t>1;01.22</t>
  </si>
  <si>
    <t>1;02.07</t>
  </si>
  <si>
    <t>1;02.21</t>
  </si>
  <si>
    <t>1;03.04</t>
  </si>
  <si>
    <t>LEO    [*CHI1]</t>
  </si>
  <si>
    <t>SIMON [*CHI2]</t>
  </si>
  <si>
    <t>SPANISH</t>
  </si>
  <si>
    <t>BILING</t>
  </si>
  <si>
    <t>SESSION DURATION</t>
  </si>
  <si>
    <t>standard deviation</t>
  </si>
  <si>
    <t>CLARIFICATIONS</t>
  </si>
  <si>
    <t>PRIMARY INPUT IN ENGLISH</t>
  </si>
  <si>
    <t>PRIMARY INPUT IN SPANISH</t>
  </si>
  <si>
    <t>PRIMARY INPUT IN both languages</t>
  </si>
  <si>
    <t>1;03.18</t>
  </si>
  <si>
    <t>0.587</t>
  </si>
  <si>
    <t>0.997</t>
  </si>
  <si>
    <t>0.764</t>
  </si>
  <si>
    <t>0.671</t>
  </si>
  <si>
    <t>0.490</t>
  </si>
  <si>
    <t>0.663</t>
  </si>
  <si>
    <t>1;04.16</t>
  </si>
  <si>
    <t>0.894</t>
  </si>
  <si>
    <t>0.000</t>
  </si>
  <si>
    <t>0.721</t>
  </si>
  <si>
    <t>0.885</t>
  </si>
  <si>
    <t>1;05.00</t>
  </si>
  <si>
    <t>0.590</t>
  </si>
  <si>
    <t>0.509</t>
  </si>
  <si>
    <t>N/A</t>
  </si>
  <si>
    <t>0.433</t>
  </si>
  <si>
    <t>0.331</t>
  </si>
  <si>
    <t>0.748</t>
  </si>
  <si>
    <t>0.719</t>
  </si>
  <si>
    <t>0.900</t>
  </si>
  <si>
    <t>0.204</t>
  </si>
  <si>
    <t>0.591</t>
  </si>
  <si>
    <t>0.776</t>
  </si>
  <si>
    <t>0.956</t>
  </si>
  <si>
    <t>0.573</t>
  </si>
  <si>
    <t>0.812</t>
  </si>
  <si>
    <t>0.917</t>
  </si>
  <si>
    <t>0.800</t>
  </si>
  <si>
    <t>0.925</t>
  </si>
  <si>
    <t>0.361</t>
  </si>
  <si>
    <t>0.846</t>
  </si>
  <si>
    <t>0.423</t>
  </si>
  <si>
    <t>0.425</t>
  </si>
  <si>
    <t>1;05.13</t>
  </si>
  <si>
    <t>1;05.24</t>
  </si>
  <si>
    <t>1;06.05</t>
  </si>
  <si>
    <t>1;09.24</t>
  </si>
  <si>
    <t>1;10.08</t>
  </si>
  <si>
    <t>1;10.22</t>
  </si>
  <si>
    <t>1;10.29</t>
  </si>
  <si>
    <t>1;11.20</t>
  </si>
  <si>
    <t>2;00.16</t>
  </si>
  <si>
    <t>0.276</t>
  </si>
  <si>
    <t>0.805</t>
  </si>
  <si>
    <t>0.499</t>
  </si>
  <si>
    <t>0.418</t>
  </si>
  <si>
    <t>0.890</t>
  </si>
  <si>
    <t>0.647</t>
  </si>
  <si>
    <t>0.677</t>
  </si>
  <si>
    <t>0.696</t>
  </si>
  <si>
    <t>0.896</t>
  </si>
  <si>
    <t>2;01.01</t>
  </si>
  <si>
    <t>2;01.29</t>
  </si>
  <si>
    <t>2;02.07</t>
  </si>
  <si>
    <t>2;02.21</t>
  </si>
  <si>
    <t>2;03.25</t>
  </si>
  <si>
    <t>2;04.09</t>
  </si>
  <si>
    <t>2;05.00</t>
  </si>
  <si>
    <t>2;05.12</t>
  </si>
  <si>
    <t>2;05.27</t>
  </si>
  <si>
    <t>2;07.00</t>
  </si>
  <si>
    <t>2;07.09</t>
  </si>
  <si>
    <t>0.388</t>
  </si>
  <si>
    <t>0.850</t>
  </si>
  <si>
    <t>0.413</t>
  </si>
  <si>
    <t>0.486</t>
  </si>
  <si>
    <t>0.565</t>
  </si>
  <si>
    <t>0.802</t>
  </si>
  <si>
    <t>0.541</t>
  </si>
  <si>
    <t>0.745</t>
  </si>
  <si>
    <t>0.815</t>
  </si>
  <si>
    <t>0.732</t>
  </si>
  <si>
    <t>0.282</t>
  </si>
  <si>
    <t>0.463</t>
  </si>
  <si>
    <t>0.393</t>
  </si>
  <si>
    <t>0.527</t>
  </si>
  <si>
    <t>0.396</t>
  </si>
  <si>
    <t>0.845</t>
  </si>
  <si>
    <t>0.686</t>
  </si>
  <si>
    <t>0.500</t>
  </si>
  <si>
    <t>0.474</t>
  </si>
  <si>
    <t>0.826</t>
  </si>
  <si>
    <t>0.664</t>
  </si>
  <si>
    <t>0.780</t>
  </si>
  <si>
    <t>0.842</t>
  </si>
  <si>
    <t>2;07.12</t>
  </si>
  <si>
    <t>2;07.13</t>
  </si>
  <si>
    <t>2;07.29</t>
  </si>
  <si>
    <t>2;08.17</t>
  </si>
  <si>
    <t>2;08.04</t>
  </si>
  <si>
    <t>2;10.21</t>
  </si>
  <si>
    <t>2;11.05</t>
  </si>
  <si>
    <t>2;11.19</t>
  </si>
  <si>
    <t>3;00.23</t>
  </si>
  <si>
    <t>3;01.06</t>
  </si>
  <si>
    <t>3;01.20</t>
  </si>
  <si>
    <t>3;02.12</t>
  </si>
  <si>
    <t>3;02.24</t>
  </si>
  <si>
    <t>3;02.25</t>
  </si>
  <si>
    <t>3;02.26</t>
  </si>
  <si>
    <t>3;02.29</t>
  </si>
  <si>
    <t>3;03.00</t>
  </si>
  <si>
    <t>3;03.03</t>
  </si>
  <si>
    <t>3:03.18</t>
  </si>
  <si>
    <t>3;03.18</t>
  </si>
  <si>
    <t>3;03.29</t>
  </si>
  <si>
    <t>3;04.04</t>
  </si>
  <si>
    <t>3;04.22</t>
  </si>
  <si>
    <t>3;04.26</t>
  </si>
  <si>
    <t>3;04.28</t>
  </si>
  <si>
    <t>3;05.12</t>
  </si>
  <si>
    <t>3;06.01</t>
  </si>
  <si>
    <t>3;06.04</t>
  </si>
  <si>
    <t>3;06.06</t>
  </si>
  <si>
    <t>3;06.08</t>
  </si>
  <si>
    <t>3;06.10</t>
  </si>
  <si>
    <t>0.471</t>
  </si>
  <si>
    <t>3;08.16</t>
  </si>
  <si>
    <t>3;08.20</t>
  </si>
  <si>
    <t>3:08.25</t>
  </si>
  <si>
    <t>3:09.01</t>
  </si>
  <si>
    <t>3;09.05</t>
  </si>
  <si>
    <t>3;09.07</t>
  </si>
  <si>
    <t>3;09.13</t>
  </si>
  <si>
    <t>3;09.14</t>
  </si>
  <si>
    <t>3;10.00</t>
  </si>
  <si>
    <t>3;10.22</t>
  </si>
  <si>
    <t>3;10.27</t>
  </si>
  <si>
    <t>3;11.08</t>
  </si>
  <si>
    <t>3;11.15</t>
  </si>
  <si>
    <t>3;11.18</t>
  </si>
  <si>
    <t>4;00.22</t>
  </si>
  <si>
    <t>4;00.28</t>
  </si>
  <si>
    <t>4;00.29</t>
  </si>
  <si>
    <t>4;01.21</t>
  </si>
  <si>
    <t>4;01.26</t>
  </si>
  <si>
    <t>4;02.10</t>
  </si>
  <si>
    <t>4;02.23</t>
  </si>
  <si>
    <t>4;02.26</t>
  </si>
  <si>
    <t>4;03.02</t>
  </si>
  <si>
    <t>4;03.25</t>
  </si>
  <si>
    <t>4;04.00</t>
  </si>
  <si>
    <t>4;04.28</t>
  </si>
  <si>
    <t>4;05.18</t>
  </si>
  <si>
    <t>4;05.25</t>
  </si>
  <si>
    <t>4;09.08</t>
  </si>
  <si>
    <t>4;10.13</t>
  </si>
  <si>
    <t>4;11.03</t>
  </si>
  <si>
    <t>4;11.04</t>
  </si>
  <si>
    <t>4;11.05</t>
  </si>
  <si>
    <t>0.866</t>
  </si>
  <si>
    <t>4;11.10</t>
  </si>
  <si>
    <t>4;11.11</t>
  </si>
  <si>
    <t>5;02.02</t>
  </si>
  <si>
    <t>5;03.21</t>
  </si>
  <si>
    <t>5;04.26</t>
  </si>
  <si>
    <t>5;05.29</t>
  </si>
  <si>
    <t>5;06.23</t>
  </si>
  <si>
    <t>5;06.24</t>
  </si>
  <si>
    <t>5;09.20</t>
  </si>
  <si>
    <t>5;11.23</t>
  </si>
  <si>
    <t>6:00.00</t>
  </si>
  <si>
    <t>6;00.01</t>
  </si>
  <si>
    <t>6;00.05</t>
  </si>
  <si>
    <t>6;00.19</t>
  </si>
  <si>
    <t>6;02.00</t>
  </si>
  <si>
    <t>6;02.09</t>
  </si>
  <si>
    <t>6;03.13</t>
  </si>
  <si>
    <t>6;05.29</t>
  </si>
  <si>
    <t>6;10.05</t>
  </si>
  <si>
    <t>4;10.19</t>
  </si>
  <si>
    <t>6;03.20</t>
  </si>
  <si>
    <t>4;10.19 - 
6;03.20</t>
  </si>
  <si>
    <t>6;10.19</t>
  </si>
  <si>
    <t>1;01.22 - 
6;11.00</t>
  </si>
  <si>
    <t>0.971</t>
  </si>
  <si>
    <t>1;02.22</t>
  </si>
  <si>
    <t>1:02.22</t>
  </si>
  <si>
    <t>0.777</t>
  </si>
  <si>
    <t>0.373</t>
  </si>
  <si>
    <t>0.892</t>
  </si>
  <si>
    <t>0.834</t>
  </si>
  <si>
    <t>0.555</t>
  </si>
  <si>
    <t>0.588</t>
  </si>
  <si>
    <t>0.380</t>
  </si>
  <si>
    <t>0.668</t>
  </si>
  <si>
    <t>0.488</t>
  </si>
  <si>
    <t>0.466</t>
  </si>
  <si>
    <t>0.475</t>
  </si>
  <si>
    <t>0.787</t>
  </si>
  <si>
    <t>0.572</t>
  </si>
  <si>
    <t>0.687</t>
  </si>
  <si>
    <t>0.255</t>
  </si>
  <si>
    <t>0.458</t>
  </si>
  <si>
    <t>0.736</t>
  </si>
  <si>
    <t>0.807</t>
  </si>
  <si>
    <t>0.662</t>
  </si>
  <si>
    <t>0.741</t>
  </si>
  <si>
    <t>0.554</t>
  </si>
  <si>
    <t>0.524</t>
  </si>
  <si>
    <t>0.898</t>
  </si>
  <si>
    <t>0.865</t>
  </si>
  <si>
    <t>0.920</t>
  </si>
  <si>
    <t>0.983</t>
  </si>
  <si>
    <t>2;01.28</t>
  </si>
  <si>
    <t>0.998</t>
  </si>
  <si>
    <t>0.859</t>
  </si>
  <si>
    <t>0.577</t>
  </si>
  <si>
    <t>0.884</t>
  </si>
  <si>
    <t>0.621</t>
  </si>
  <si>
    <t>0.814</t>
  </si>
  <si>
    <t>0.598</t>
  </si>
  <si>
    <t>0.375</t>
  </si>
  <si>
    <t>0.440</t>
  </si>
  <si>
    <t>0.867</t>
  </si>
  <si>
    <t>0.933</t>
  </si>
  <si>
    <t>0.497</t>
  </si>
  <si>
    <t>2;05.28</t>
  </si>
  <si>
    <t>2;07.02</t>
  </si>
  <si>
    <t>2;07.11</t>
  </si>
  <si>
    <t>2;08.19</t>
  </si>
  <si>
    <t>3;00.24</t>
  </si>
  <si>
    <t>3;04.29</t>
  </si>
  <si>
    <t>3;05.14</t>
  </si>
  <si>
    <t>1:07.28</t>
  </si>
  <si>
    <t>3;08.14</t>
  </si>
  <si>
    <t>3;08.25</t>
  </si>
  <si>
    <t>3;09.26</t>
  </si>
  <si>
    <t>3;10.12</t>
  </si>
  <si>
    <t>0:50.10</t>
  </si>
  <si>
    <t>1:01.27</t>
  </si>
  <si>
    <t>4;05.26</t>
  </si>
  <si>
    <t>4;10.20</t>
  </si>
  <si>
    <t>5:03.21</t>
  </si>
  <si>
    <t>5;07.04</t>
  </si>
  <si>
    <t>6;00.02</t>
  </si>
  <si>
    <t>6;11.00</t>
  </si>
  <si>
    <t>6;02.08</t>
  </si>
  <si>
    <t>1;02.08</t>
  </si>
  <si>
    <t>0.258</t>
  </si>
  <si>
    <t>0.937</t>
  </si>
  <si>
    <t>SIMON OR LEO (*SOL)</t>
  </si>
  <si>
    <t>1) MLU calculations (session, month &amp; year): weighted mean taking as a point of reference the number of utterances</t>
  </si>
  <si>
    <t>CHI1</t>
  </si>
  <si>
    <t>CHI2</t>
  </si>
  <si>
    <t>TOTALS PER LANGUAGE</t>
  </si>
  <si>
    <t>Age-range</t>
  </si>
  <si>
    <t>Utteraces</t>
  </si>
  <si>
    <t>Words</t>
  </si>
  <si>
    <t>Utterances</t>
  </si>
  <si>
    <t>Duration</t>
  </si>
  <si>
    <t>English</t>
  </si>
  <si>
    <t>1;01.22-6;10.19</t>
  </si>
  <si>
    <t>Spanish</t>
  </si>
  <si>
    <t>1;01.22-6;11.00</t>
  </si>
  <si>
    <t>Bilingual</t>
  </si>
  <si>
    <t>3;06.10-6;03.20</t>
  </si>
  <si>
    <t>Total</t>
  </si>
  <si>
    <t>1:01.22-6:11.00</t>
  </si>
  <si>
    <t>PRIMARY INPUT</t>
  </si>
  <si>
    <t>010122a</t>
  </si>
  <si>
    <t>010122b</t>
  </si>
  <si>
    <t>010207a</t>
  </si>
  <si>
    <t>010207b</t>
  </si>
  <si>
    <t>010221a</t>
  </si>
  <si>
    <t>010221b</t>
  </si>
  <si>
    <t>010304a</t>
  </si>
  <si>
    <t>010304b</t>
  </si>
  <si>
    <t>010304c</t>
  </si>
  <si>
    <t>010318a</t>
  </si>
  <si>
    <t>010318b</t>
  </si>
  <si>
    <t>010318c</t>
  </si>
  <si>
    <t>010416a</t>
  </si>
  <si>
    <t>010416b</t>
  </si>
  <si>
    <t>030610a</t>
  </si>
  <si>
    <t>030610b</t>
  </si>
  <si>
    <t>030610c</t>
  </si>
  <si>
    <t>060320a</t>
  </si>
  <si>
    <t>060320b</t>
  </si>
  <si>
    <t>060320c</t>
  </si>
  <si>
    <t>010208b</t>
  </si>
  <si>
    <t>010208c</t>
  </si>
  <si>
    <t>010208a</t>
  </si>
  <si>
    <t>010222c</t>
  </si>
  <si>
    <t>010222d</t>
  </si>
  <si>
    <t>010222e</t>
  </si>
  <si>
    <t>010222f</t>
  </si>
  <si>
    <t>010222g</t>
  </si>
  <si>
    <t>010222h</t>
  </si>
  <si>
    <t>010318d</t>
  </si>
  <si>
    <t>010500a</t>
  </si>
  <si>
    <t>010500b</t>
  </si>
  <si>
    <t>010500c</t>
  </si>
  <si>
    <t>010500d</t>
  </si>
  <si>
    <t>010513a</t>
  </si>
  <si>
    <t>010513b</t>
  </si>
  <si>
    <t>011008a</t>
  </si>
  <si>
    <t>011008b</t>
  </si>
  <si>
    <t>011008c</t>
  </si>
  <si>
    <t>011022a</t>
  </si>
  <si>
    <t>011022b</t>
  </si>
  <si>
    <t>011029a</t>
  </si>
  <si>
    <t>011029b</t>
  </si>
  <si>
    <t>011120a</t>
  </si>
  <si>
    <t>011120b</t>
  </si>
  <si>
    <t>010122</t>
  </si>
  <si>
    <t>010924</t>
  </si>
  <si>
    <t>020016</t>
  </si>
  <si>
    <t>020101a</t>
  </si>
  <si>
    <t>020101b</t>
  </si>
  <si>
    <t>020128a</t>
  </si>
  <si>
    <t>020128b</t>
  </si>
  <si>
    <t>020207</t>
  </si>
  <si>
    <t>020221</t>
  </si>
  <si>
    <t>020325a</t>
  </si>
  <si>
    <t>020325b</t>
  </si>
  <si>
    <t>020409a</t>
  </si>
  <si>
    <t>020500</t>
  </si>
  <si>
    <t>020512a</t>
  </si>
  <si>
    <t>020512b</t>
  </si>
  <si>
    <t>020528a</t>
  </si>
  <si>
    <t>020528b</t>
  </si>
  <si>
    <t>020528c</t>
  </si>
  <si>
    <t>020702</t>
  </si>
  <si>
    <t>020711</t>
  </si>
  <si>
    <t>020716</t>
  </si>
  <si>
    <t>020819a</t>
  </si>
  <si>
    <t>020819b</t>
  </si>
  <si>
    <t>021021a</t>
  </si>
  <si>
    <t>021021b</t>
  </si>
  <si>
    <t>021021c</t>
  </si>
  <si>
    <t>021105a</t>
  </si>
  <si>
    <t>021105b</t>
  </si>
  <si>
    <t>021105c</t>
  </si>
  <si>
    <t>021119a</t>
  </si>
  <si>
    <t>021119b</t>
  </si>
  <si>
    <t>030024a</t>
  </si>
  <si>
    <t>030024b</t>
  </si>
  <si>
    <t>030106a</t>
  </si>
  <si>
    <t>030106b</t>
  </si>
  <si>
    <t>030120</t>
  </si>
  <si>
    <t>030429</t>
  </si>
  <si>
    <t>030514a</t>
  </si>
  <si>
    <t>030514b</t>
  </si>
  <si>
    <t>030610</t>
  </si>
  <si>
    <t>030814</t>
  </si>
  <si>
    <t>030825a</t>
  </si>
  <si>
    <t>030825b</t>
  </si>
  <si>
    <t>030926</t>
  </si>
  <si>
    <t>031000a</t>
  </si>
  <si>
    <t>031000b</t>
  </si>
  <si>
    <t>031012a</t>
  </si>
  <si>
    <t>031012b</t>
  </si>
  <si>
    <t>031027a</t>
  </si>
  <si>
    <t>031027b</t>
  </si>
  <si>
    <t>031118</t>
  </si>
  <si>
    <t>040022a</t>
  </si>
  <si>
    <t>040022b</t>
  </si>
  <si>
    <t>040022c</t>
  </si>
  <si>
    <t>040126a</t>
  </si>
  <si>
    <t>040126b</t>
  </si>
  <si>
    <t>040226a</t>
  </si>
  <si>
    <t>040226b</t>
  </si>
  <si>
    <t>040400a</t>
  </si>
  <si>
    <t>040400b</t>
  </si>
  <si>
    <t>040400c</t>
  </si>
  <si>
    <t>040428</t>
  </si>
  <si>
    <t>040526a</t>
  </si>
  <si>
    <t>040526b</t>
  </si>
  <si>
    <t>041020</t>
  </si>
  <si>
    <t>050202</t>
  </si>
  <si>
    <t>050321a</t>
  </si>
  <si>
    <t>050321b</t>
  </si>
  <si>
    <t>050426</t>
  </si>
  <si>
    <t>050529</t>
  </si>
  <si>
    <t>050704</t>
  </si>
  <si>
    <t>050623</t>
  </si>
  <si>
    <t>060209a</t>
  </si>
  <si>
    <t>060209b</t>
  </si>
  <si>
    <t>060529</t>
  </si>
  <si>
    <t>050920</t>
  </si>
  <si>
    <t>060002</t>
  </si>
  <si>
    <t>061100</t>
  </si>
  <si>
    <t>010222a</t>
  </si>
  <si>
    <t>010222b</t>
  </si>
  <si>
    <t>010415</t>
  </si>
  <si>
    <t>1;04.15</t>
  </si>
  <si>
    <t>020409c</t>
  </si>
  <si>
    <t>020409b</t>
  </si>
  <si>
    <t>040908a</t>
  </si>
  <si>
    <t>040908b</t>
  </si>
  <si>
    <t>040908c</t>
  </si>
  <si>
    <t>041019</t>
  </si>
  <si>
    <t>010500e</t>
  </si>
  <si>
    <t>010500f</t>
  </si>
  <si>
    <t>010500g</t>
  </si>
  <si>
    <t>010500h</t>
  </si>
  <si>
    <t>010500i</t>
  </si>
  <si>
    <t>010524a</t>
  </si>
  <si>
    <t>010524b</t>
  </si>
  <si>
    <t>010605a</t>
  </si>
  <si>
    <t>010605b</t>
  </si>
  <si>
    <t>011008</t>
  </si>
  <si>
    <t>011029</t>
  </si>
  <si>
    <t>020101c</t>
  </si>
  <si>
    <t>020129</t>
  </si>
  <si>
    <t>020207a</t>
  </si>
  <si>
    <t>020207b</t>
  </si>
  <si>
    <t>020221a</t>
  </si>
  <si>
    <t>020221b</t>
  </si>
  <si>
    <t>020527a</t>
  </si>
  <si>
    <t>020527b</t>
  </si>
  <si>
    <t>020700a</t>
  </si>
  <si>
    <t>020700b</t>
  </si>
  <si>
    <t>020700c</t>
  </si>
  <si>
    <t>020709a</t>
  </si>
  <si>
    <t>020709b</t>
  </si>
  <si>
    <t>020709c</t>
  </si>
  <si>
    <t>020712</t>
  </si>
  <si>
    <t>020713</t>
  </si>
  <si>
    <t>020729a</t>
  </si>
  <si>
    <t>020729b</t>
  </si>
  <si>
    <t>020729c</t>
  </si>
  <si>
    <t>020804a</t>
  </si>
  <si>
    <t>020804b</t>
  </si>
  <si>
    <t>020817</t>
  </si>
  <si>
    <t>021021</t>
  </si>
  <si>
    <t>021119</t>
  </si>
  <si>
    <t>030023</t>
  </si>
  <si>
    <t>030120a</t>
  </si>
  <si>
    <t>030120b</t>
  </si>
  <si>
    <t>030212a</t>
  </si>
  <si>
    <t>030212b</t>
  </si>
  <si>
    <t>030224</t>
  </si>
  <si>
    <t>030225a</t>
  </si>
  <si>
    <t>030225b</t>
  </si>
  <si>
    <t>030226</t>
  </si>
  <si>
    <t>030229</t>
  </si>
  <si>
    <t>030300</t>
  </si>
  <si>
    <t>030303</t>
  </si>
  <si>
    <t>030318b</t>
  </si>
  <si>
    <t>030318a</t>
  </si>
  <si>
    <t>030329</t>
  </si>
  <si>
    <t>030404</t>
  </si>
  <si>
    <t>030422a</t>
  </si>
  <si>
    <t>030422b</t>
  </si>
  <si>
    <t>030422c</t>
  </si>
  <si>
    <t>030426a</t>
  </si>
  <si>
    <t>030426b</t>
  </si>
  <si>
    <t>030428</t>
  </si>
  <si>
    <t>030512a</t>
  </si>
  <si>
    <t>030512b</t>
  </si>
  <si>
    <t>030601a</t>
  </si>
  <si>
    <t>030601b</t>
  </si>
  <si>
    <t>030604</t>
  </si>
  <si>
    <t>030606</t>
  </si>
  <si>
    <t>030608</t>
  </si>
  <si>
    <t>030816</t>
  </si>
  <si>
    <t>030820a</t>
  </si>
  <si>
    <t>030820b</t>
  </si>
  <si>
    <t>030825</t>
  </si>
  <si>
    <t>030901</t>
  </si>
  <si>
    <t>030905</t>
  </si>
  <si>
    <t>030907</t>
  </si>
  <si>
    <t>030913</t>
  </si>
  <si>
    <t>030914a</t>
  </si>
  <si>
    <t>030914b</t>
  </si>
  <si>
    <t>3:10.05</t>
  </si>
  <si>
    <t>031005</t>
  </si>
  <si>
    <t>031022a</t>
  </si>
  <si>
    <t>031022b</t>
  </si>
  <si>
    <t>031027c</t>
  </si>
  <si>
    <t>031108</t>
  </si>
  <si>
    <t>031113</t>
  </si>
  <si>
    <t>3;11.13</t>
  </si>
  <si>
    <t>031115</t>
  </si>
  <si>
    <t>040028a</t>
  </si>
  <si>
    <t>040028b</t>
  </si>
  <si>
    <t>040028c</t>
  </si>
  <si>
    <t>040029</t>
  </si>
  <si>
    <t>040121</t>
  </si>
  <si>
    <t>040126</t>
  </si>
  <si>
    <t>040210a</t>
  </si>
  <si>
    <t>040210b</t>
  </si>
  <si>
    <t>040210c</t>
  </si>
  <si>
    <t>040223</t>
  </si>
  <si>
    <t>040302a</t>
  </si>
  <si>
    <t>040302b</t>
  </si>
  <si>
    <t>040325</t>
  </si>
  <si>
    <t>040428a</t>
  </si>
  <si>
    <t>040428b</t>
  </si>
  <si>
    <t>040518a</t>
  </si>
  <si>
    <t>040518b</t>
  </si>
  <si>
    <t>040525</t>
  </si>
  <si>
    <t>040908</t>
  </si>
  <si>
    <t>041013</t>
  </si>
  <si>
    <t>041103</t>
  </si>
  <si>
    <t>041104</t>
  </si>
  <si>
    <t>041105</t>
  </si>
  <si>
    <t>041110</t>
  </si>
  <si>
    <t>041111</t>
  </si>
  <si>
    <t>050202a</t>
  </si>
  <si>
    <t>050202b</t>
  </si>
  <si>
    <t>050321</t>
  </si>
  <si>
    <t>050426a</t>
  </si>
  <si>
    <t>050426b</t>
  </si>
  <si>
    <t>050624</t>
  </si>
  <si>
    <t>051123a</t>
  </si>
  <si>
    <t>051123b</t>
  </si>
  <si>
    <t>051123c</t>
  </si>
  <si>
    <t>060000</t>
  </si>
  <si>
    <t>060001a</t>
  </si>
  <si>
    <t>060001b</t>
  </si>
  <si>
    <t>060005</t>
  </si>
  <si>
    <t>060019</t>
  </si>
  <si>
    <t>060200</t>
  </si>
  <si>
    <t>060208</t>
  </si>
  <si>
    <t>060209</t>
  </si>
  <si>
    <t>060313a</t>
  </si>
  <si>
    <t>060313b</t>
  </si>
  <si>
    <t>060313c</t>
  </si>
  <si>
    <t>061005a</t>
  </si>
  <si>
    <t>061005b</t>
  </si>
  <si>
    <t>061019</t>
  </si>
  <si>
    <t>FerFuLice: totals</t>
  </si>
  <si>
    <t>2) Primary input provides information about the approximate adult input recorded for the children (primary input givers in English: MEL (Melanie, the mother), TOD (Todd, the researcher), SAF (Safta, the grandmother),  JEF (Jeff, visitor), EMM (Emma, visitor))</t>
  </si>
  <si>
    <t>3) SOL: no MLU is calculated because it is not clear who is speaking (SOL = Simon Or Leo)</t>
  </si>
  <si>
    <t xml:space="preserve">2) Primary input provides information about the approximate adult input recorded for the children (primary input givers in Spanish: IVO (Ivo, the father), RAQ (Raquel, the researcher), EST (Esther, the researcher), JUA (Juana, the researcher))
</t>
  </si>
  <si>
    <t xml:space="preserve">1) Code-switching task: Repetition task which consisted of a series of English-Spanish functional-lexical mixings which have appeared in the studies by Fantini (1985) and Deuchar and Quay (2000) as well as our own invented ones (files: 030610a, 030610b, and 030610c)
</t>
  </si>
  <si>
    <t>2) Translation task: Experimental task in which the children were asked to act as interpreters between two monolingual participants (files: 041019, 050529, 060320a, 060320b, and 060320c)</t>
  </si>
  <si>
    <t>3) Primary input provides information about the approximate adult input recorded for the children (Primary input givers in the bilingual sessions: RAQ (Raquel, the researcher), MEL (Melanie, the mother), IVO (Ivo, the father), SUS (Susana, the researcher), EST (Esther, the researcher), TOD (Todd, the researcher))</t>
  </si>
  <si>
    <t>2;07.16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</si>
</sst>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.##0"/>
    <numFmt numFmtId="166" formatCode="#,##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mbria"/>
      <family val="1"/>
      <scheme val="maj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4" borderId="0" xfId="0" applyFont="1" applyFill="1" applyAlignment="1">
      <alignment vertical="center" wrapText="1"/>
    </xf>
    <xf numFmtId="0" fontId="1" fillId="4" borderId="8" xfId="0" applyFont="1" applyFill="1" applyBorder="1"/>
    <xf numFmtId="0" fontId="1" fillId="4" borderId="8" xfId="0" applyFont="1" applyFill="1" applyBorder="1" applyAlignment="1">
      <alignment wrapText="1"/>
    </xf>
    <xf numFmtId="2" fontId="1" fillId="4" borderId="8" xfId="0" applyNumberFormat="1" applyFont="1" applyFill="1" applyBorder="1"/>
    <xf numFmtId="0" fontId="1" fillId="4" borderId="0" xfId="0" applyFont="1" applyFill="1"/>
    <xf numFmtId="3" fontId="1" fillId="0" borderId="0" xfId="0" applyNumberFormat="1" applyFont="1" applyAlignment="1">
      <alignment horizontal="left"/>
    </xf>
    <xf numFmtId="21" fontId="6" fillId="0" borderId="0" xfId="0" applyNumberFormat="1" applyFont="1" applyBorder="1" applyAlignment="1">
      <alignment horizontal="left" vertical="top" wrapText="1"/>
    </xf>
    <xf numFmtId="0" fontId="1" fillId="4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Fill="1" applyAlignment="1">
      <alignment vertical="center" wrapText="1"/>
    </xf>
    <xf numFmtId="0" fontId="1" fillId="4" borderId="0" xfId="0" applyFont="1" applyFill="1" applyAlignment="1">
      <alignment horizontal="left"/>
    </xf>
    <xf numFmtId="21" fontId="1" fillId="0" borderId="0" xfId="0" applyNumberFormat="1" applyFont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0" borderId="0" xfId="0" applyFont="1" applyAlignment="1"/>
    <xf numFmtId="3" fontId="1" fillId="0" borderId="0" xfId="0" applyNumberFormat="1" applyFont="1" applyFill="1" applyBorder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21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2" fontId="0" fillId="4" borderId="8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2" fontId="0" fillId="0" borderId="0" xfId="0" applyNumberForma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1" fontId="1" fillId="4" borderId="8" xfId="0" applyNumberFormat="1" applyFont="1" applyFill="1" applyBorder="1"/>
    <xf numFmtId="1" fontId="1" fillId="0" borderId="0" xfId="0" applyNumberFormat="1" applyFont="1" applyFill="1" applyBorder="1" applyAlignment="1">
      <alignment horizontal="left" vertical="center" wrapText="1"/>
    </xf>
    <xf numFmtId="1" fontId="0" fillId="4" borderId="8" xfId="0" applyNumberForma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Alignment="1">
      <alignment horizontal="left" vertical="top"/>
    </xf>
    <xf numFmtId="0" fontId="1" fillId="0" borderId="8" xfId="0" applyFont="1" applyBorder="1"/>
    <xf numFmtId="0" fontId="1" fillId="6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top"/>
    </xf>
    <xf numFmtId="2" fontId="1" fillId="4" borderId="8" xfId="0" applyNumberFormat="1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4" borderId="8" xfId="0" applyNumberFormat="1" applyFont="1" applyFill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wrapText="1"/>
    </xf>
    <xf numFmtId="46" fontId="1" fillId="0" borderId="9" xfId="0" applyNumberFormat="1" applyFont="1" applyFill="1" applyBorder="1" applyAlignment="1">
      <alignment vertical="top"/>
    </xf>
    <xf numFmtId="46" fontId="1" fillId="0" borderId="10" xfId="0" applyNumberFormat="1" applyFont="1" applyFill="1" applyBorder="1" applyAlignment="1">
      <alignment vertical="top"/>
    </xf>
    <xf numFmtId="21" fontId="1" fillId="0" borderId="11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5"/>
  <sheetViews>
    <sheetView zoomScale="130" zoomScaleNormal="130" zoomScalePageLayoutView="130" workbookViewId="0">
      <selection activeCell="B20" sqref="B20"/>
    </sheetView>
  </sheetViews>
  <sheetFormatPr baseColWidth="10" defaultColWidth="10.83203125" defaultRowHeight="16" x14ac:dyDescent="0.2"/>
  <cols>
    <col min="1" max="1" width="10.83203125" style="1"/>
    <col min="2" max="2" width="14" style="1" customWidth="1"/>
    <col min="3" max="3" width="14.33203125" style="1" customWidth="1"/>
    <col min="4" max="4" width="14.5" style="1" bestFit="1" customWidth="1"/>
    <col min="5" max="6" width="10.83203125" style="1"/>
    <col min="7" max="7" width="12.1640625" style="1" bestFit="1" customWidth="1"/>
    <col min="8" max="8" width="10.83203125" style="1"/>
    <col min="9" max="9" width="13.83203125" style="1" bestFit="1" customWidth="1"/>
    <col min="10" max="10" width="11.6640625" style="1" bestFit="1" customWidth="1"/>
    <col min="11" max="11" width="13.83203125" style="1" bestFit="1" customWidth="1"/>
    <col min="12" max="15" width="10.83203125" style="1"/>
    <col min="16" max="16" width="13.5" style="1" bestFit="1" customWidth="1"/>
    <col min="17" max="20" width="10.83203125" style="1"/>
    <col min="21" max="21" width="14.5" style="1" customWidth="1"/>
    <col min="22" max="22" width="18.6640625" style="1" customWidth="1"/>
    <col min="23" max="23" width="10.83203125" style="1"/>
    <col min="24" max="24" width="10.83203125" style="49"/>
    <col min="25" max="16384" width="10.83203125" style="1"/>
  </cols>
  <sheetData>
    <row r="1" spans="1:24" x14ac:dyDescent="0.2">
      <c r="A1" s="12" t="s">
        <v>0</v>
      </c>
      <c r="E1" s="12" t="s">
        <v>22</v>
      </c>
    </row>
    <row r="2" spans="1:24" x14ac:dyDescent="0.2">
      <c r="A2" s="12" t="s">
        <v>1</v>
      </c>
      <c r="E2" s="1" t="s">
        <v>269</v>
      </c>
    </row>
    <row r="3" spans="1:24" ht="15" customHeight="1" x14ac:dyDescent="0.2">
      <c r="A3" s="12"/>
      <c r="E3" s="33" t="s">
        <v>552</v>
      </c>
      <c r="N3" s="22"/>
    </row>
    <row r="4" spans="1:24" ht="14" customHeight="1" x14ac:dyDescent="0.2">
      <c r="A4" s="12"/>
      <c r="E4" s="33" t="s">
        <v>553</v>
      </c>
    </row>
    <row r="5" spans="1:24" x14ac:dyDescent="0.2">
      <c r="A5" s="12"/>
      <c r="E5" s="33"/>
    </row>
    <row r="6" spans="1:24" x14ac:dyDescent="0.2">
      <c r="A6" s="12"/>
      <c r="E6" s="33"/>
    </row>
    <row r="7" spans="1:24" x14ac:dyDescent="0.2">
      <c r="A7" s="12"/>
      <c r="E7" s="33"/>
    </row>
    <row r="8" spans="1:24" ht="17" thickBot="1" x14ac:dyDescent="0.25">
      <c r="E8" s="10"/>
    </row>
    <row r="9" spans="1:24" ht="33" thickBot="1" x14ac:dyDescent="0.25">
      <c r="B9" s="105" t="s">
        <v>2</v>
      </c>
      <c r="C9" s="105" t="s">
        <v>3</v>
      </c>
      <c r="D9" s="105" t="s">
        <v>20</v>
      </c>
      <c r="E9" s="5" t="s">
        <v>16</v>
      </c>
      <c r="F9" s="6"/>
      <c r="G9" s="6"/>
      <c r="H9" s="6"/>
      <c r="I9" s="6"/>
      <c r="J9" s="6"/>
      <c r="K9" s="7"/>
      <c r="L9" s="2" t="s">
        <v>17</v>
      </c>
      <c r="M9" s="3"/>
      <c r="N9" s="3"/>
      <c r="O9" s="3"/>
      <c r="P9" s="3"/>
      <c r="Q9" s="3"/>
      <c r="R9" s="4"/>
      <c r="S9" s="59" t="s">
        <v>268</v>
      </c>
      <c r="T9" s="60"/>
      <c r="U9" s="114" t="s">
        <v>23</v>
      </c>
      <c r="V9" s="115"/>
    </row>
    <row r="10" spans="1:24" ht="15" customHeight="1" x14ac:dyDescent="0.2">
      <c r="B10" s="106"/>
      <c r="C10" s="106"/>
      <c r="D10" s="106"/>
      <c r="E10" s="110" t="s">
        <v>5</v>
      </c>
      <c r="F10" s="110" t="s">
        <v>4</v>
      </c>
      <c r="G10" s="110" t="s">
        <v>21</v>
      </c>
      <c r="H10" s="110" t="s">
        <v>6</v>
      </c>
      <c r="I10" s="110" t="s">
        <v>7</v>
      </c>
      <c r="J10" s="110" t="s">
        <v>8</v>
      </c>
      <c r="K10" s="110" t="s">
        <v>9</v>
      </c>
      <c r="L10" s="108" t="s">
        <v>5</v>
      </c>
      <c r="M10" s="108" t="s">
        <v>4</v>
      </c>
      <c r="N10" s="108" t="s">
        <v>21</v>
      </c>
      <c r="O10" s="108" t="s">
        <v>6</v>
      </c>
      <c r="P10" s="108" t="s">
        <v>7</v>
      </c>
      <c r="Q10" s="108" t="s">
        <v>8</v>
      </c>
      <c r="R10" s="108" t="s">
        <v>9</v>
      </c>
      <c r="S10" s="116" t="s">
        <v>5</v>
      </c>
      <c r="T10" s="116" t="s">
        <v>4</v>
      </c>
      <c r="U10" s="112" t="s">
        <v>5</v>
      </c>
      <c r="V10" s="112" t="s">
        <v>4</v>
      </c>
    </row>
    <row r="11" spans="1:24" ht="17" thickBot="1" x14ac:dyDescent="0.25">
      <c r="B11" s="107"/>
      <c r="C11" s="107"/>
      <c r="D11" s="107"/>
      <c r="E11" s="111"/>
      <c r="F11" s="111"/>
      <c r="G11" s="111"/>
      <c r="H11" s="111"/>
      <c r="I11" s="111"/>
      <c r="J11" s="111"/>
      <c r="K11" s="111"/>
      <c r="L11" s="109"/>
      <c r="M11" s="109"/>
      <c r="N11" s="109"/>
      <c r="O11" s="109"/>
      <c r="P11" s="109"/>
      <c r="Q11" s="109"/>
      <c r="R11" s="109"/>
      <c r="S11" s="117"/>
      <c r="T11" s="117"/>
      <c r="U11" s="113"/>
      <c r="V11" s="113"/>
    </row>
    <row r="12" spans="1:24" s="13" customFormat="1" x14ac:dyDescent="0.2">
      <c r="A12" s="1"/>
      <c r="B12" s="78" t="s">
        <v>287</v>
      </c>
      <c r="C12" s="13" t="s">
        <v>12</v>
      </c>
      <c r="D12" s="20">
        <v>1.2048611111111112E-2</v>
      </c>
      <c r="E12" s="13">
        <v>16</v>
      </c>
      <c r="F12" s="13">
        <v>18</v>
      </c>
      <c r="G12" s="13" t="s">
        <v>43</v>
      </c>
      <c r="H12" s="19">
        <v>1125</v>
      </c>
      <c r="I12" s="52">
        <f>SUM(F12:F13)/SUM(E12:E13)</f>
        <v>1.2857142857142858</v>
      </c>
      <c r="J12" s="52">
        <f>SUM(F12:F13)/SUM(E12:E13)</f>
        <v>1.2857142857142858</v>
      </c>
      <c r="K12" s="52">
        <f>SUM(F12:F45)/SUM(E12:E45)</f>
        <v>1.4973021582733812</v>
      </c>
      <c r="L12" s="13">
        <v>23</v>
      </c>
      <c r="M12" s="13">
        <v>24</v>
      </c>
      <c r="N12" s="13" t="s">
        <v>47</v>
      </c>
      <c r="O12" s="19">
        <v>1043</v>
      </c>
      <c r="P12" s="52">
        <f>SUM(M12:M13)/SUM(L12:L13)</f>
        <v>1.1153846153846154</v>
      </c>
      <c r="Q12" s="52">
        <f>SUM(M12:M15)/SUM(L12:L15)</f>
        <v>1.2168674698795181</v>
      </c>
      <c r="R12" s="52">
        <f>SUM(M12:M45)/SUM(L12:L45)</f>
        <v>1.4247881355932204</v>
      </c>
      <c r="S12" s="52"/>
      <c r="T12" s="52"/>
      <c r="U12" s="13">
        <v>359</v>
      </c>
      <c r="V12" s="13">
        <v>1616</v>
      </c>
      <c r="X12" s="51"/>
    </row>
    <row r="13" spans="1:24" s="13" customFormat="1" x14ac:dyDescent="0.2">
      <c r="B13" s="78" t="s">
        <v>288</v>
      </c>
      <c r="C13" s="13" t="s">
        <v>12</v>
      </c>
      <c r="D13" s="20"/>
      <c r="E13" s="13">
        <v>5</v>
      </c>
      <c r="F13" s="13">
        <v>9</v>
      </c>
      <c r="G13" s="13" t="s">
        <v>44</v>
      </c>
      <c r="H13" s="19">
        <v>1800</v>
      </c>
      <c r="L13" s="13">
        <v>29</v>
      </c>
      <c r="M13" s="13">
        <v>34</v>
      </c>
      <c r="N13" s="13" t="s">
        <v>48</v>
      </c>
      <c r="O13" s="19">
        <v>1172</v>
      </c>
      <c r="U13" s="13">
        <v>155</v>
      </c>
      <c r="V13" s="13">
        <v>634</v>
      </c>
      <c r="X13" s="51"/>
    </row>
    <row r="14" spans="1:24" s="13" customFormat="1" x14ac:dyDescent="0.2">
      <c r="B14" s="78" t="s">
        <v>289</v>
      </c>
      <c r="C14" s="13" t="s">
        <v>13</v>
      </c>
      <c r="D14" s="20">
        <v>1.8020833333333333E-2</v>
      </c>
      <c r="E14" s="13">
        <v>3</v>
      </c>
      <c r="F14" s="13">
        <v>3</v>
      </c>
      <c r="G14" s="13" t="s">
        <v>35</v>
      </c>
      <c r="H14" s="19">
        <v>1000</v>
      </c>
      <c r="I14" s="52">
        <f>SUM(F14:F15)/SUM(E14:E15)</f>
        <v>1.278688524590164</v>
      </c>
      <c r="J14" s="52">
        <f>SUM(F14:F17)/SUM(E14:E17)</f>
        <v>1.2615384615384615</v>
      </c>
      <c r="L14" s="13">
        <v>3</v>
      </c>
      <c r="M14" s="13">
        <v>3</v>
      </c>
      <c r="N14" s="13" t="s">
        <v>35</v>
      </c>
      <c r="O14" s="19">
        <v>1000</v>
      </c>
      <c r="P14" s="52">
        <f>SUM(M14:M15)/SUM(L14:L15)</f>
        <v>1.3870967741935485</v>
      </c>
      <c r="Q14" s="52">
        <f>SUM(M14:M17)/SUM(L14:L17)</f>
        <v>1.6065573770491803</v>
      </c>
      <c r="U14" s="13">
        <v>217</v>
      </c>
      <c r="V14" s="13">
        <v>1003</v>
      </c>
      <c r="X14" s="51"/>
    </row>
    <row r="15" spans="1:24" s="13" customFormat="1" x14ac:dyDescent="0.2">
      <c r="B15" s="78" t="s">
        <v>290</v>
      </c>
      <c r="C15" s="13" t="s">
        <v>13</v>
      </c>
      <c r="D15" s="20"/>
      <c r="E15" s="13">
        <v>58</v>
      </c>
      <c r="F15" s="13">
        <v>75</v>
      </c>
      <c r="G15" s="13" t="s">
        <v>45</v>
      </c>
      <c r="H15" s="19">
        <v>1293</v>
      </c>
      <c r="L15" s="13">
        <v>28</v>
      </c>
      <c r="M15" s="13">
        <v>40</v>
      </c>
      <c r="N15" s="13" t="s">
        <v>49</v>
      </c>
      <c r="O15" s="19">
        <v>1429</v>
      </c>
      <c r="U15" s="13">
        <v>418</v>
      </c>
      <c r="V15" s="13">
        <v>1855</v>
      </c>
      <c r="X15" s="51"/>
    </row>
    <row r="16" spans="1:24" s="13" customFormat="1" x14ac:dyDescent="0.2">
      <c r="B16" s="78" t="s">
        <v>291</v>
      </c>
      <c r="C16" s="13" t="s">
        <v>14</v>
      </c>
      <c r="D16" s="20">
        <v>1.7916666666666668E-2</v>
      </c>
      <c r="E16" s="13">
        <v>2</v>
      </c>
      <c r="F16" s="13">
        <v>2</v>
      </c>
      <c r="G16" s="13" t="s">
        <v>35</v>
      </c>
      <c r="H16" s="19">
        <v>1000</v>
      </c>
      <c r="I16" s="52">
        <f>SUM(F16:F17)/SUM(E16:E17)</f>
        <v>1</v>
      </c>
      <c r="L16" s="13">
        <v>5</v>
      </c>
      <c r="M16" s="13">
        <v>5</v>
      </c>
      <c r="N16" s="13" t="s">
        <v>35</v>
      </c>
      <c r="O16" s="19">
        <v>1000</v>
      </c>
      <c r="P16" s="52">
        <f>SUM(M16:M17)/SUM(L16:L17)</f>
        <v>1.8333333333333333</v>
      </c>
      <c r="U16" s="13">
        <v>252</v>
      </c>
      <c r="V16" s="13">
        <v>1092</v>
      </c>
      <c r="X16" s="51"/>
    </row>
    <row r="17" spans="1:83" s="13" customFormat="1" x14ac:dyDescent="0.2">
      <c r="B17" s="78" t="s">
        <v>292</v>
      </c>
      <c r="C17" s="13" t="s">
        <v>14</v>
      </c>
      <c r="D17" s="20"/>
      <c r="E17" s="13">
        <v>2</v>
      </c>
      <c r="F17" s="13">
        <v>2</v>
      </c>
      <c r="G17" s="13" t="s">
        <v>35</v>
      </c>
      <c r="H17" s="19">
        <v>1000</v>
      </c>
      <c r="L17" s="13">
        <v>25</v>
      </c>
      <c r="M17" s="13">
        <v>50</v>
      </c>
      <c r="N17" s="19">
        <v>1356</v>
      </c>
      <c r="O17" s="19">
        <v>2000</v>
      </c>
      <c r="U17" s="13">
        <v>154</v>
      </c>
      <c r="V17" s="13">
        <v>626</v>
      </c>
      <c r="X17" s="51"/>
    </row>
    <row r="18" spans="1:83" s="13" customFormat="1" x14ac:dyDescent="0.2">
      <c r="B18" s="78" t="s">
        <v>293</v>
      </c>
      <c r="C18" s="13" t="s">
        <v>15</v>
      </c>
      <c r="D18" s="20">
        <v>1.4745370370370372E-2</v>
      </c>
      <c r="E18" s="13">
        <v>1</v>
      </c>
      <c r="F18" s="13">
        <v>1</v>
      </c>
      <c r="G18" s="13" t="s">
        <v>41</v>
      </c>
      <c r="H18" s="19">
        <v>1000</v>
      </c>
      <c r="I18" s="52">
        <f>SUM(F18:F20)/SUM(E18:E20)</f>
        <v>1.7708333333333333</v>
      </c>
      <c r="J18" s="52">
        <f>SUM(F18:F23)/SUM(E18:E23)</f>
        <v>1.4818181818181819</v>
      </c>
      <c r="L18" s="13">
        <v>0</v>
      </c>
      <c r="M18" s="13">
        <v>0</v>
      </c>
      <c r="N18" s="13">
        <v>0</v>
      </c>
      <c r="O18" s="13">
        <v>0</v>
      </c>
      <c r="P18" s="52">
        <f>SUM(M18:M20)/SUM(L18:L20)</f>
        <v>2.09375</v>
      </c>
      <c r="Q18" s="52">
        <f>SUM(M18:M23)/SUM(L18:L23)</f>
        <v>1.763157894736842</v>
      </c>
      <c r="U18" s="13">
        <v>73</v>
      </c>
      <c r="V18" s="13">
        <v>434</v>
      </c>
      <c r="X18" s="49"/>
    </row>
    <row r="19" spans="1:83" s="13" customFormat="1" x14ac:dyDescent="0.2">
      <c r="B19" s="78" t="s">
        <v>294</v>
      </c>
      <c r="C19" s="13" t="s">
        <v>15</v>
      </c>
      <c r="D19" s="20"/>
      <c r="E19" s="13">
        <v>13</v>
      </c>
      <c r="F19" s="13">
        <v>23</v>
      </c>
      <c r="G19" s="19">
        <v>1187</v>
      </c>
      <c r="H19" s="19">
        <v>1769</v>
      </c>
      <c r="L19" s="13">
        <v>9</v>
      </c>
      <c r="M19" s="13">
        <v>14</v>
      </c>
      <c r="N19" s="13" t="s">
        <v>50</v>
      </c>
      <c r="O19" s="19">
        <v>1556</v>
      </c>
      <c r="U19" s="13">
        <v>125</v>
      </c>
      <c r="V19" s="13">
        <v>595</v>
      </c>
      <c r="X19" s="49"/>
    </row>
    <row r="20" spans="1:83" s="13" customFormat="1" x14ac:dyDescent="0.2">
      <c r="B20" s="78" t="s">
        <v>295</v>
      </c>
      <c r="C20" s="13" t="s">
        <v>15</v>
      </c>
      <c r="D20" s="20"/>
      <c r="E20" s="13">
        <v>34</v>
      </c>
      <c r="F20" s="13">
        <v>61</v>
      </c>
      <c r="G20" s="13" t="s">
        <v>46</v>
      </c>
      <c r="H20" s="19">
        <v>1794</v>
      </c>
      <c r="L20" s="13">
        <v>23</v>
      </c>
      <c r="M20" s="13">
        <v>53</v>
      </c>
      <c r="N20" s="19">
        <v>1266</v>
      </c>
      <c r="O20" s="19">
        <v>2304</v>
      </c>
      <c r="U20" s="13">
        <v>213</v>
      </c>
      <c r="V20" s="13">
        <v>902</v>
      </c>
      <c r="X20" s="49"/>
    </row>
    <row r="21" spans="1:83" s="13" customFormat="1" x14ac:dyDescent="0.2">
      <c r="B21" s="78" t="s">
        <v>296</v>
      </c>
      <c r="C21" s="13" t="s">
        <v>26</v>
      </c>
      <c r="D21" s="20">
        <v>2.8483796296296295E-2</v>
      </c>
      <c r="E21" s="13">
        <v>39</v>
      </c>
      <c r="F21" s="13">
        <v>49</v>
      </c>
      <c r="G21" s="13" t="s">
        <v>27</v>
      </c>
      <c r="H21" s="19">
        <v>1256</v>
      </c>
      <c r="I21" s="52">
        <f>SUM(F21:F23)/SUM(E21:E23)</f>
        <v>1.2580645161290323</v>
      </c>
      <c r="L21" s="13">
        <v>24</v>
      </c>
      <c r="M21" s="13">
        <v>38</v>
      </c>
      <c r="N21" s="13" t="s">
        <v>28</v>
      </c>
      <c r="O21" s="19">
        <v>1583</v>
      </c>
      <c r="P21" s="52">
        <f>SUM(M21:M23)/SUM(L21:L23)</f>
        <v>1.5227272727272727</v>
      </c>
      <c r="U21" s="13">
        <v>367</v>
      </c>
      <c r="V21" s="13">
        <v>1561</v>
      </c>
      <c r="X21" s="49"/>
    </row>
    <row r="22" spans="1:83" s="13" customFormat="1" x14ac:dyDescent="0.2">
      <c r="B22" s="78" t="s">
        <v>297</v>
      </c>
      <c r="C22" s="13" t="s">
        <v>26</v>
      </c>
      <c r="D22" s="20"/>
      <c r="E22" s="13">
        <v>18</v>
      </c>
      <c r="F22" s="13">
        <v>22</v>
      </c>
      <c r="G22" s="13" t="s">
        <v>29</v>
      </c>
      <c r="H22" s="19">
        <v>1500</v>
      </c>
      <c r="L22" s="13">
        <v>10</v>
      </c>
      <c r="M22" s="13">
        <v>15</v>
      </c>
      <c r="N22" s="13" t="s">
        <v>30</v>
      </c>
      <c r="O22" s="19">
        <v>1500</v>
      </c>
      <c r="U22" s="13">
        <v>221</v>
      </c>
      <c r="V22" s="13">
        <v>1109</v>
      </c>
      <c r="X22" s="49"/>
    </row>
    <row r="23" spans="1:83" s="13" customFormat="1" x14ac:dyDescent="0.2">
      <c r="B23" s="78" t="s">
        <v>298</v>
      </c>
      <c r="C23" s="13" t="s">
        <v>26</v>
      </c>
      <c r="D23" s="20"/>
      <c r="E23" s="13">
        <v>5</v>
      </c>
      <c r="F23" s="13">
        <v>7</v>
      </c>
      <c r="G23" s="13" t="s">
        <v>31</v>
      </c>
      <c r="H23" s="19">
        <v>1400</v>
      </c>
      <c r="L23" s="13">
        <v>10</v>
      </c>
      <c r="M23" s="13">
        <v>14</v>
      </c>
      <c r="N23" s="13" t="s">
        <v>32</v>
      </c>
      <c r="O23" s="19">
        <v>1400</v>
      </c>
      <c r="U23" s="13">
        <v>68</v>
      </c>
      <c r="V23" s="13">
        <v>331</v>
      </c>
      <c r="X23" s="49"/>
    </row>
    <row r="24" spans="1:83" s="13" customFormat="1" x14ac:dyDescent="0.2">
      <c r="B24" s="78" t="s">
        <v>299</v>
      </c>
      <c r="C24" s="13" t="s">
        <v>33</v>
      </c>
      <c r="D24" s="20">
        <v>2.6481481481481481E-2</v>
      </c>
      <c r="E24" s="13">
        <v>5</v>
      </c>
      <c r="F24" s="13">
        <v>10</v>
      </c>
      <c r="G24" s="13" t="s">
        <v>34</v>
      </c>
      <c r="H24" s="19">
        <v>2000</v>
      </c>
      <c r="I24" s="52">
        <f>SUM(F24:F25)/SUM(E24:E25)</f>
        <v>1.6363636363636365</v>
      </c>
      <c r="J24" s="52">
        <f>SUM(F24:F27)/SUM(E24:E27)</f>
        <v>1.5172413793103448</v>
      </c>
      <c r="L24" s="13">
        <v>5</v>
      </c>
      <c r="M24" s="13">
        <v>5</v>
      </c>
      <c r="N24" s="13" t="s">
        <v>35</v>
      </c>
      <c r="O24" s="19">
        <v>1000</v>
      </c>
      <c r="P24" s="52">
        <f>SUM(M24:M25)/SUM(L24:L25)</f>
        <v>1.4838709677419355</v>
      </c>
      <c r="Q24" s="52">
        <f>SUM(M24:M27)/SUM(L24:L27)</f>
        <v>1.34375</v>
      </c>
      <c r="U24" s="13">
        <v>246</v>
      </c>
      <c r="V24" s="13">
        <v>1183</v>
      </c>
      <c r="X24" s="49"/>
    </row>
    <row r="25" spans="1:83" s="18" customFormat="1" x14ac:dyDescent="0.2">
      <c r="A25" s="13"/>
      <c r="B25" s="78" t="s">
        <v>300</v>
      </c>
      <c r="C25" s="13" t="s">
        <v>33</v>
      </c>
      <c r="D25" s="20"/>
      <c r="E25" s="13">
        <v>50</v>
      </c>
      <c r="F25" s="13">
        <v>80</v>
      </c>
      <c r="G25" s="13" t="s">
        <v>36</v>
      </c>
      <c r="H25" s="19">
        <v>1600</v>
      </c>
      <c r="I25" s="13"/>
      <c r="J25" s="13"/>
      <c r="K25" s="13"/>
      <c r="L25" s="13">
        <v>26</v>
      </c>
      <c r="M25" s="13">
        <v>41</v>
      </c>
      <c r="N25" s="19" t="s">
        <v>37</v>
      </c>
      <c r="O25" s="19">
        <v>1577</v>
      </c>
      <c r="P25" s="13"/>
      <c r="Q25" s="13"/>
      <c r="R25" s="13"/>
      <c r="S25" s="13"/>
      <c r="T25" s="13"/>
      <c r="U25" s="13">
        <v>452</v>
      </c>
      <c r="V25" s="13">
        <v>2147</v>
      </c>
      <c r="W25" s="13"/>
      <c r="X25" s="50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</row>
    <row r="26" spans="1:83" x14ac:dyDescent="0.2">
      <c r="A26" s="13"/>
      <c r="B26" s="78" t="s">
        <v>317</v>
      </c>
      <c r="C26" s="13" t="s">
        <v>38</v>
      </c>
      <c r="D26" s="20">
        <v>1.0694444444444444E-2</v>
      </c>
      <c r="E26" s="13">
        <v>31</v>
      </c>
      <c r="F26" s="13">
        <v>41</v>
      </c>
      <c r="G26" s="13" t="s">
        <v>39</v>
      </c>
      <c r="H26" s="19">
        <v>1323</v>
      </c>
      <c r="I26" s="52">
        <f>SUM(F26:F33)/SUM(E26:E33)</f>
        <v>1.3846153846153846</v>
      </c>
      <c r="J26" s="52">
        <f>SUM(F26:F37)/SUM(E26:E37)</f>
        <v>1.6730769230769231</v>
      </c>
      <c r="K26" s="13"/>
      <c r="L26" s="13">
        <v>28</v>
      </c>
      <c r="M26" s="13">
        <v>35</v>
      </c>
      <c r="N26" s="19" t="s">
        <v>40</v>
      </c>
      <c r="O26" s="19">
        <v>1250</v>
      </c>
      <c r="P26" s="52">
        <f>SUM(M26:M33)/SUM(L26:L33)</f>
        <v>1.2702702702702702</v>
      </c>
      <c r="Q26" s="52">
        <f>SUM(M26:M37)/SUM(L26:L37)</f>
        <v>1.2637362637362637</v>
      </c>
      <c r="R26" s="13"/>
      <c r="S26" s="13"/>
      <c r="T26" s="13"/>
      <c r="U26" s="13">
        <v>270</v>
      </c>
      <c r="V26" s="13">
        <v>1098</v>
      </c>
      <c r="W26" s="13"/>
    </row>
    <row r="27" spans="1:83" x14ac:dyDescent="0.2">
      <c r="A27" s="13"/>
      <c r="B27" s="78" t="s">
        <v>319</v>
      </c>
      <c r="C27" s="13" t="s">
        <v>38</v>
      </c>
      <c r="D27" s="20"/>
      <c r="E27" s="13">
        <v>1</v>
      </c>
      <c r="F27" s="13">
        <v>1</v>
      </c>
      <c r="G27" s="13" t="s">
        <v>41</v>
      </c>
      <c r="H27" s="19">
        <v>1000</v>
      </c>
      <c r="I27" s="13"/>
      <c r="J27" s="13"/>
      <c r="K27" s="13"/>
      <c r="L27" s="13">
        <v>5</v>
      </c>
      <c r="M27" s="13">
        <v>5</v>
      </c>
      <c r="N27" s="19" t="s">
        <v>35</v>
      </c>
      <c r="O27" s="19">
        <v>1000</v>
      </c>
      <c r="P27" s="13"/>
      <c r="Q27" s="13"/>
      <c r="R27" s="13"/>
      <c r="S27" s="13"/>
      <c r="T27" s="13"/>
      <c r="U27" s="13">
        <v>22</v>
      </c>
      <c r="V27" s="13">
        <v>146</v>
      </c>
      <c r="W27" s="13"/>
    </row>
    <row r="28" spans="1:83" x14ac:dyDescent="0.2">
      <c r="A28" s="13"/>
      <c r="B28" s="78" t="s">
        <v>320</v>
      </c>
      <c r="C28" s="13" t="s">
        <v>38</v>
      </c>
      <c r="D28" s="20"/>
      <c r="E28" s="13">
        <v>0</v>
      </c>
      <c r="F28" s="13">
        <v>0</v>
      </c>
      <c r="G28" s="13">
        <v>0</v>
      </c>
      <c r="H28" s="19">
        <v>0</v>
      </c>
      <c r="I28" s="13"/>
      <c r="J28" s="13"/>
      <c r="K28" s="13"/>
      <c r="L28" s="13">
        <v>2</v>
      </c>
      <c r="M28" s="13">
        <v>2</v>
      </c>
      <c r="N28" s="19" t="s">
        <v>35</v>
      </c>
      <c r="O28" s="19">
        <v>1000</v>
      </c>
      <c r="P28" s="13"/>
      <c r="Q28" s="13"/>
      <c r="R28" s="13"/>
      <c r="S28" s="13"/>
      <c r="T28" s="13"/>
      <c r="U28" s="13">
        <v>6</v>
      </c>
      <c r="V28" s="13">
        <v>31</v>
      </c>
      <c r="W28" s="13"/>
    </row>
    <row r="29" spans="1:83" x14ac:dyDescent="0.2">
      <c r="A29" s="13"/>
      <c r="B29" s="78" t="s">
        <v>420</v>
      </c>
      <c r="C29" s="13" t="s">
        <v>38</v>
      </c>
      <c r="D29" s="20"/>
      <c r="E29" s="13">
        <v>7</v>
      </c>
      <c r="F29" s="13">
        <v>16</v>
      </c>
      <c r="G29" s="19">
        <v>2050</v>
      </c>
      <c r="H29" s="19">
        <v>2286</v>
      </c>
      <c r="I29" s="13"/>
      <c r="J29" s="13"/>
      <c r="K29" s="13"/>
      <c r="L29" s="13">
        <v>2</v>
      </c>
      <c r="M29" s="13">
        <v>5</v>
      </c>
      <c r="N29" s="19">
        <v>1500</v>
      </c>
      <c r="O29" s="19">
        <v>2500</v>
      </c>
      <c r="P29" s="13"/>
      <c r="Q29" s="13"/>
      <c r="R29" s="13"/>
      <c r="S29" s="13"/>
      <c r="T29" s="13"/>
      <c r="U29" s="13">
        <v>36</v>
      </c>
      <c r="V29" s="13">
        <v>169</v>
      </c>
      <c r="W29" s="13"/>
    </row>
    <row r="30" spans="1:83" x14ac:dyDescent="0.2">
      <c r="A30" s="13"/>
      <c r="B30" s="78" t="s">
        <v>421</v>
      </c>
      <c r="C30" s="13" t="s">
        <v>38</v>
      </c>
      <c r="D30" s="20"/>
      <c r="E30" s="13">
        <v>4</v>
      </c>
      <c r="F30" s="13">
        <v>4</v>
      </c>
      <c r="G30" s="13" t="s">
        <v>35</v>
      </c>
      <c r="H30" s="19">
        <v>1000</v>
      </c>
      <c r="I30" s="13"/>
      <c r="J30" s="13"/>
      <c r="K30" s="13"/>
      <c r="L30" s="13">
        <v>0</v>
      </c>
      <c r="M30" s="13">
        <v>0</v>
      </c>
      <c r="N30" s="19">
        <v>0</v>
      </c>
      <c r="O30" s="19">
        <v>0</v>
      </c>
      <c r="P30" s="13"/>
      <c r="Q30" s="13"/>
      <c r="R30" s="13"/>
      <c r="S30" s="13"/>
      <c r="T30" s="13"/>
      <c r="U30" s="13">
        <v>26</v>
      </c>
      <c r="V30" s="13">
        <v>117</v>
      </c>
      <c r="W30" s="13"/>
    </row>
    <row r="31" spans="1:83" x14ac:dyDescent="0.2">
      <c r="A31" s="13"/>
      <c r="B31" s="78" t="s">
        <v>422</v>
      </c>
      <c r="C31" s="13" t="s">
        <v>38</v>
      </c>
      <c r="D31" s="20"/>
      <c r="E31" s="13">
        <v>3</v>
      </c>
      <c r="F31" s="13">
        <v>3</v>
      </c>
      <c r="G31" s="19" t="s">
        <v>35</v>
      </c>
      <c r="H31" s="19">
        <v>1000</v>
      </c>
      <c r="I31" s="13"/>
      <c r="J31" s="13"/>
      <c r="K31" s="13"/>
      <c r="L31" s="13">
        <v>0</v>
      </c>
      <c r="M31" s="13">
        <v>0</v>
      </c>
      <c r="N31" s="19">
        <v>0</v>
      </c>
      <c r="O31" s="19">
        <v>0</v>
      </c>
      <c r="P31" s="13"/>
      <c r="Q31" s="13"/>
      <c r="R31" s="13"/>
      <c r="S31" s="13"/>
      <c r="T31" s="13"/>
      <c r="U31" s="13">
        <v>17</v>
      </c>
      <c r="V31" s="13">
        <v>44</v>
      </c>
      <c r="W31" s="13"/>
    </row>
    <row r="32" spans="1:83" x14ac:dyDescent="0.2">
      <c r="A32" s="13"/>
      <c r="B32" s="78" t="s">
        <v>423</v>
      </c>
      <c r="C32" s="13" t="s">
        <v>38</v>
      </c>
      <c r="D32" s="20"/>
      <c r="E32" s="13">
        <v>4</v>
      </c>
      <c r="F32" s="13">
        <v>5</v>
      </c>
      <c r="G32" s="13" t="s">
        <v>42</v>
      </c>
      <c r="H32" s="19">
        <v>1250</v>
      </c>
      <c r="I32" s="13"/>
      <c r="J32" s="13"/>
      <c r="K32" s="13"/>
      <c r="L32" s="13">
        <v>0</v>
      </c>
      <c r="M32" s="13">
        <v>0</v>
      </c>
      <c r="N32" s="19">
        <v>0</v>
      </c>
      <c r="O32" s="19">
        <v>0</v>
      </c>
      <c r="P32" s="13"/>
      <c r="Q32" s="13"/>
      <c r="R32" s="13"/>
      <c r="S32" s="13"/>
      <c r="T32" s="13"/>
      <c r="U32" s="13">
        <v>11</v>
      </c>
      <c r="V32" s="13">
        <v>48</v>
      </c>
      <c r="W32" s="13"/>
    </row>
    <row r="33" spans="1:23" x14ac:dyDescent="0.2">
      <c r="A33" s="13"/>
      <c r="B33" s="78" t="s">
        <v>424</v>
      </c>
      <c r="C33" s="13" t="s">
        <v>38</v>
      </c>
      <c r="D33" s="20"/>
      <c r="E33" s="13">
        <v>2</v>
      </c>
      <c r="F33" s="13">
        <v>2</v>
      </c>
      <c r="G33" s="13" t="s">
        <v>35</v>
      </c>
      <c r="H33" s="19">
        <v>1000</v>
      </c>
      <c r="I33" s="13"/>
      <c r="J33" s="13"/>
      <c r="K33" s="13"/>
      <c r="L33" s="13">
        <v>0</v>
      </c>
      <c r="M33" s="13">
        <v>0</v>
      </c>
      <c r="N33" s="19">
        <v>0</v>
      </c>
      <c r="O33" s="19">
        <v>0</v>
      </c>
      <c r="P33" s="13"/>
      <c r="Q33" s="13"/>
      <c r="R33" s="13"/>
      <c r="S33" s="13"/>
      <c r="T33" s="13"/>
      <c r="U33" s="13">
        <v>13</v>
      </c>
      <c r="V33" s="13">
        <v>79</v>
      </c>
      <c r="W33" s="13"/>
    </row>
    <row r="34" spans="1:23" x14ac:dyDescent="0.2">
      <c r="A34" s="13"/>
      <c r="B34" s="78" t="s">
        <v>321</v>
      </c>
      <c r="C34" s="13" t="s">
        <v>60</v>
      </c>
      <c r="D34" s="20">
        <v>2.4166666666666666E-2</v>
      </c>
      <c r="E34" s="13">
        <v>30</v>
      </c>
      <c r="F34" s="13">
        <v>38</v>
      </c>
      <c r="G34" s="13" t="s">
        <v>51</v>
      </c>
      <c r="H34" s="19">
        <v>1267</v>
      </c>
      <c r="I34" s="52">
        <f>SUM(F34:F35)/SUM(E34:E35)</f>
        <v>1.25</v>
      </c>
      <c r="J34" s="13"/>
      <c r="K34" s="13"/>
      <c r="L34" s="13">
        <v>12</v>
      </c>
      <c r="M34" s="13">
        <v>13</v>
      </c>
      <c r="N34" s="19" t="s">
        <v>69</v>
      </c>
      <c r="O34" s="19">
        <v>1083</v>
      </c>
      <c r="P34" s="52">
        <f>SUM(M34:M35)/SUM(L34:L35)</f>
        <v>1.0769230769230769</v>
      </c>
      <c r="Q34" s="13"/>
      <c r="R34" s="13"/>
      <c r="S34" s="13"/>
      <c r="T34" s="13"/>
      <c r="U34" s="13">
        <v>549</v>
      </c>
      <c r="V34" s="13">
        <v>2715</v>
      </c>
      <c r="W34" s="13"/>
    </row>
    <row r="35" spans="1:23" x14ac:dyDescent="0.2">
      <c r="A35" s="13"/>
      <c r="B35" s="78" t="s">
        <v>322</v>
      </c>
      <c r="C35" s="13" t="s">
        <v>60</v>
      </c>
      <c r="D35" s="20"/>
      <c r="E35" s="13">
        <v>2</v>
      </c>
      <c r="F35" s="13">
        <v>2</v>
      </c>
      <c r="G35" s="13" t="s">
        <v>35</v>
      </c>
      <c r="H35" s="19">
        <v>1000</v>
      </c>
      <c r="I35" s="13"/>
      <c r="J35" s="13"/>
      <c r="K35" s="13"/>
      <c r="L35" s="13">
        <v>1</v>
      </c>
      <c r="M35" s="13">
        <v>1</v>
      </c>
      <c r="N35" s="19" t="s">
        <v>35</v>
      </c>
      <c r="O35" s="19">
        <v>1000</v>
      </c>
      <c r="P35" s="13"/>
      <c r="Q35" s="13"/>
      <c r="R35" s="13"/>
      <c r="S35" s="13"/>
      <c r="T35" s="13"/>
      <c r="U35" s="13">
        <v>164</v>
      </c>
      <c r="V35" s="13">
        <v>1198</v>
      </c>
      <c r="W35" s="13"/>
    </row>
    <row r="36" spans="1:23" x14ac:dyDescent="0.2">
      <c r="A36" s="13"/>
      <c r="B36" s="78" t="s">
        <v>425</v>
      </c>
      <c r="C36" s="13" t="s">
        <v>61</v>
      </c>
      <c r="D36" s="20">
        <v>1.6736111111111111E-2</v>
      </c>
      <c r="E36" s="13">
        <v>38</v>
      </c>
      <c r="F36" s="13">
        <v>75</v>
      </c>
      <c r="G36" s="19">
        <v>1158</v>
      </c>
      <c r="H36" s="19">
        <v>1974</v>
      </c>
      <c r="I36" s="52">
        <f>SUM(F36:F37)/SUM(E36:E37)</f>
        <v>2.0694444444444446</v>
      </c>
      <c r="J36" s="13"/>
      <c r="K36" s="13"/>
      <c r="L36" s="13">
        <v>20</v>
      </c>
      <c r="M36" s="13">
        <v>29</v>
      </c>
      <c r="N36" s="19" t="s">
        <v>70</v>
      </c>
      <c r="O36" s="19">
        <v>1450</v>
      </c>
      <c r="P36" s="52">
        <f>SUM(M36:M37)/(L36:L37)</f>
        <v>2.7</v>
      </c>
      <c r="Q36" s="13"/>
      <c r="R36" s="13"/>
      <c r="S36" s="13"/>
      <c r="T36" s="13"/>
      <c r="U36" s="13">
        <v>223</v>
      </c>
      <c r="V36" s="13">
        <v>1282</v>
      </c>
      <c r="W36" s="13"/>
    </row>
    <row r="37" spans="1:23" x14ac:dyDescent="0.2">
      <c r="A37" s="13"/>
      <c r="B37" s="78" t="s">
        <v>426</v>
      </c>
      <c r="C37" s="13" t="s">
        <v>61</v>
      </c>
      <c r="D37" s="20"/>
      <c r="E37" s="13">
        <v>34</v>
      </c>
      <c r="F37" s="13">
        <v>74</v>
      </c>
      <c r="G37" s="19">
        <v>1465</v>
      </c>
      <c r="H37" s="19">
        <v>2176</v>
      </c>
      <c r="I37" s="23"/>
      <c r="J37" s="23"/>
      <c r="K37" s="23"/>
      <c r="L37" s="13">
        <v>21</v>
      </c>
      <c r="M37" s="13">
        <v>25</v>
      </c>
      <c r="N37" s="19" t="s">
        <v>71</v>
      </c>
      <c r="O37" s="19">
        <v>1190</v>
      </c>
      <c r="P37" s="13"/>
      <c r="Q37" s="13"/>
      <c r="R37" s="13"/>
      <c r="S37" s="13"/>
      <c r="T37" s="13"/>
      <c r="U37" s="13">
        <v>191</v>
      </c>
      <c r="V37" s="13">
        <v>1299</v>
      </c>
      <c r="W37" s="22"/>
    </row>
    <row r="38" spans="1:23" x14ac:dyDescent="0.2">
      <c r="A38" s="13"/>
      <c r="B38" s="78" t="s">
        <v>427</v>
      </c>
      <c r="C38" s="13" t="s">
        <v>62</v>
      </c>
      <c r="D38" s="20">
        <v>2.9131944444444446E-2</v>
      </c>
      <c r="E38" s="13">
        <v>194</v>
      </c>
      <c r="F38" s="13">
        <v>302</v>
      </c>
      <c r="G38" s="13" t="s">
        <v>52</v>
      </c>
      <c r="H38" s="19">
        <v>1557</v>
      </c>
      <c r="I38" s="13"/>
      <c r="J38" s="52">
        <f>SUM(F38:F40)/SUM(E38:E40)</f>
        <v>1.5991902834008098</v>
      </c>
      <c r="K38" s="13"/>
      <c r="L38" s="13">
        <v>101</v>
      </c>
      <c r="M38" s="13">
        <v>177</v>
      </c>
      <c r="N38" s="19">
        <v>1353</v>
      </c>
      <c r="O38" s="19">
        <v>1752</v>
      </c>
      <c r="P38" s="52">
        <f>SUM(M38:M39)/SUM(L38:L39)</f>
        <v>1.8</v>
      </c>
      <c r="Q38" s="52">
        <f>SUM(M38:M40)/SUM(L38:L40)</f>
        <v>1.78125</v>
      </c>
      <c r="R38" s="13"/>
      <c r="S38" s="13"/>
      <c r="T38" s="13"/>
      <c r="U38" s="13">
        <v>607</v>
      </c>
      <c r="V38" s="13">
        <v>3124</v>
      </c>
    </row>
    <row r="39" spans="1:23" x14ac:dyDescent="0.2">
      <c r="A39" s="13"/>
      <c r="B39" s="78" t="s">
        <v>428</v>
      </c>
      <c r="C39" s="13" t="s">
        <v>62</v>
      </c>
      <c r="D39" s="20"/>
      <c r="E39" s="13">
        <v>50</v>
      </c>
      <c r="F39" s="13">
        <v>90</v>
      </c>
      <c r="G39" s="13" t="s">
        <v>53</v>
      </c>
      <c r="H39" s="19">
        <v>1800</v>
      </c>
      <c r="I39" s="19"/>
      <c r="J39" s="13"/>
      <c r="K39" s="13"/>
      <c r="L39" s="13">
        <v>24</v>
      </c>
      <c r="M39" s="13">
        <v>48</v>
      </c>
      <c r="N39" s="19">
        <v>1291</v>
      </c>
      <c r="O39" s="19">
        <v>2000</v>
      </c>
      <c r="P39" s="13"/>
      <c r="Q39" s="13"/>
      <c r="R39" s="13"/>
      <c r="S39" s="13"/>
      <c r="T39" s="13"/>
      <c r="U39" s="13">
        <v>168</v>
      </c>
      <c r="V39" s="13">
        <v>851</v>
      </c>
    </row>
    <row r="40" spans="1:23" x14ac:dyDescent="0.2">
      <c r="A40" s="13"/>
      <c r="B40" s="78" t="s">
        <v>429</v>
      </c>
      <c r="C40" s="13" t="s">
        <v>64</v>
      </c>
      <c r="D40" s="20">
        <v>2.4305555555555552E-4</v>
      </c>
      <c r="E40" s="13">
        <v>3</v>
      </c>
      <c r="F40" s="13">
        <v>3</v>
      </c>
      <c r="G40" s="13" t="s">
        <v>35</v>
      </c>
      <c r="H40" s="19">
        <v>1000</v>
      </c>
      <c r="I40" s="19">
        <v>1000</v>
      </c>
      <c r="J40" s="52">
        <f>SUM(F40:F43)/SUM(E40:E43)</f>
        <v>1.4242424242424243</v>
      </c>
      <c r="K40" s="13"/>
      <c r="L40" s="13">
        <v>3</v>
      </c>
      <c r="M40" s="13">
        <v>3</v>
      </c>
      <c r="N40" s="19" t="s">
        <v>35</v>
      </c>
      <c r="O40" s="19">
        <v>1000</v>
      </c>
      <c r="P40" s="19">
        <v>1000</v>
      </c>
      <c r="Q40" s="52">
        <f>SUM(M40:M43)/SUM(L40:L43)</f>
        <v>1.3261538461538462</v>
      </c>
      <c r="R40" s="13"/>
      <c r="S40" s="13"/>
      <c r="T40" s="13"/>
      <c r="U40" s="13">
        <v>10</v>
      </c>
      <c r="V40" s="13">
        <v>36</v>
      </c>
    </row>
    <row r="41" spans="1:23" x14ac:dyDescent="0.2">
      <c r="A41" s="13"/>
      <c r="B41" s="78" t="s">
        <v>326</v>
      </c>
      <c r="C41" s="13" t="s">
        <v>65</v>
      </c>
      <c r="D41" s="20">
        <v>2.6539351851851852E-2</v>
      </c>
      <c r="E41" s="13">
        <v>192</v>
      </c>
      <c r="F41" s="13">
        <v>274</v>
      </c>
      <c r="G41" s="13" t="s">
        <v>54</v>
      </c>
      <c r="H41" s="19">
        <v>1427</v>
      </c>
      <c r="I41" s="52">
        <f>SUM(F41,F42)/SUM(E41,E42)</f>
        <v>1.4412811387900355</v>
      </c>
      <c r="J41" s="13"/>
      <c r="K41" s="13"/>
      <c r="L41" s="13">
        <v>77</v>
      </c>
      <c r="M41" s="13">
        <v>88</v>
      </c>
      <c r="N41" s="19" t="s">
        <v>72</v>
      </c>
      <c r="O41" s="19">
        <v>1143</v>
      </c>
      <c r="P41" s="52">
        <f>SUM(M41:M42)/SUM(L41:L42)</f>
        <v>1.3725490196078431</v>
      </c>
      <c r="Q41" s="13"/>
      <c r="R41" s="13"/>
      <c r="S41" s="13"/>
      <c r="T41" s="13"/>
      <c r="U41" s="13">
        <v>558</v>
      </c>
      <c r="V41" s="13">
        <v>2820</v>
      </c>
    </row>
    <row r="42" spans="1:23" x14ac:dyDescent="0.2">
      <c r="A42" s="13"/>
      <c r="B42" s="78" t="s">
        <v>327</v>
      </c>
      <c r="C42" s="13" t="s">
        <v>65</v>
      </c>
      <c r="D42" s="20"/>
      <c r="E42" s="13">
        <v>89</v>
      </c>
      <c r="F42" s="13">
        <v>131</v>
      </c>
      <c r="G42" s="13" t="s">
        <v>55</v>
      </c>
      <c r="H42" s="19">
        <v>1472</v>
      </c>
      <c r="I42" s="13"/>
      <c r="J42" s="13"/>
      <c r="K42" s="13"/>
      <c r="L42" s="13">
        <v>76</v>
      </c>
      <c r="M42" s="13">
        <v>122</v>
      </c>
      <c r="N42" s="19" t="s">
        <v>73</v>
      </c>
      <c r="O42" s="19">
        <v>1605</v>
      </c>
      <c r="P42" s="13"/>
      <c r="Q42" s="13"/>
      <c r="R42" s="13"/>
      <c r="S42" s="13"/>
      <c r="T42" s="13"/>
      <c r="U42" s="13">
        <v>325</v>
      </c>
      <c r="V42" s="13">
        <v>1701</v>
      </c>
    </row>
    <row r="43" spans="1:23" x14ac:dyDescent="0.2">
      <c r="A43" s="13"/>
      <c r="B43" s="78" t="s">
        <v>430</v>
      </c>
      <c r="C43" s="13" t="s">
        <v>66</v>
      </c>
      <c r="D43" s="20">
        <v>1.4930555555555556E-2</v>
      </c>
      <c r="E43" s="13">
        <v>13</v>
      </c>
      <c r="F43" s="13">
        <v>15</v>
      </c>
      <c r="G43" s="13" t="s">
        <v>56</v>
      </c>
      <c r="H43" s="19">
        <v>1154</v>
      </c>
      <c r="I43" s="19">
        <v>1154</v>
      </c>
      <c r="J43" s="13"/>
      <c r="K43" s="13"/>
      <c r="L43" s="13">
        <v>169</v>
      </c>
      <c r="M43" s="13">
        <v>218</v>
      </c>
      <c r="N43" s="19" t="s">
        <v>74</v>
      </c>
      <c r="O43" s="19">
        <v>1290</v>
      </c>
      <c r="P43" s="19">
        <v>1290</v>
      </c>
      <c r="Q43" s="13"/>
      <c r="R43" s="13"/>
      <c r="S43" s="13"/>
      <c r="T43" s="13"/>
      <c r="U43" s="13">
        <v>469</v>
      </c>
      <c r="V43" s="13">
        <v>2169</v>
      </c>
    </row>
    <row r="44" spans="1:23" x14ac:dyDescent="0.2">
      <c r="A44" s="13"/>
      <c r="B44" s="78" t="s">
        <v>330</v>
      </c>
      <c r="C44" s="13" t="s">
        <v>67</v>
      </c>
      <c r="D44" s="20">
        <v>3.5694444444444445E-2</v>
      </c>
      <c r="E44" s="13">
        <v>120</v>
      </c>
      <c r="F44" s="13">
        <v>176</v>
      </c>
      <c r="G44" s="13" t="s">
        <v>57</v>
      </c>
      <c r="H44" s="19">
        <v>1467</v>
      </c>
      <c r="I44" s="52">
        <f>SUM(F44,F45)/SUM(E44,E45)</f>
        <v>1.3841463414634145</v>
      </c>
      <c r="J44" s="52">
        <f>SUM(F44:F45)/SUM(E44:E45)</f>
        <v>1.3841463414634145</v>
      </c>
      <c r="K44" s="13"/>
      <c r="L44" s="13">
        <v>93</v>
      </c>
      <c r="M44" s="13">
        <v>124</v>
      </c>
      <c r="N44" s="19" t="s">
        <v>75</v>
      </c>
      <c r="O44" s="19">
        <v>1333</v>
      </c>
      <c r="P44" s="52">
        <f>SUM(M44:M45)/SUM(L44:L45)</f>
        <v>1.3005464480874316</v>
      </c>
      <c r="Q44" s="52">
        <f>SUM(M44:M45)/SUM(L44:L45)</f>
        <v>1.3005464480874316</v>
      </c>
      <c r="R44" s="13"/>
      <c r="S44" s="13"/>
      <c r="T44" s="13"/>
      <c r="U44" s="13">
        <v>638</v>
      </c>
      <c r="V44" s="13">
        <v>2835</v>
      </c>
    </row>
    <row r="45" spans="1:23" x14ac:dyDescent="0.2">
      <c r="A45" s="13"/>
      <c r="B45" s="78" t="s">
        <v>331</v>
      </c>
      <c r="C45" s="13" t="s">
        <v>67</v>
      </c>
      <c r="D45" s="20"/>
      <c r="E45" s="13">
        <v>44</v>
      </c>
      <c r="F45" s="13">
        <v>51</v>
      </c>
      <c r="G45" s="13" t="s">
        <v>58</v>
      </c>
      <c r="H45" s="19">
        <v>1159</v>
      </c>
      <c r="I45" s="13"/>
      <c r="J45" s="13"/>
      <c r="K45" s="13"/>
      <c r="L45" s="13">
        <v>90</v>
      </c>
      <c r="M45" s="13">
        <v>114</v>
      </c>
      <c r="N45" s="19" t="s">
        <v>76</v>
      </c>
      <c r="O45" s="19">
        <v>1267</v>
      </c>
      <c r="P45" s="13"/>
      <c r="Q45" s="13"/>
      <c r="R45" s="13"/>
      <c r="S45" s="13"/>
      <c r="T45" s="13"/>
      <c r="U45" s="13">
        <v>340</v>
      </c>
      <c r="V45" s="13">
        <v>1566</v>
      </c>
    </row>
    <row r="46" spans="1:23" x14ac:dyDescent="0.2">
      <c r="A46" s="13"/>
      <c r="B46" s="78" t="s">
        <v>334</v>
      </c>
      <c r="C46" s="13" t="s">
        <v>68</v>
      </c>
      <c r="D46" s="20">
        <v>1.2326388888888888E-2</v>
      </c>
      <c r="E46" s="13">
        <v>83</v>
      </c>
      <c r="F46" s="13">
        <v>96</v>
      </c>
      <c r="G46" s="13" t="s">
        <v>59</v>
      </c>
      <c r="H46" s="19">
        <v>1157</v>
      </c>
      <c r="I46" s="19">
        <v>1157</v>
      </c>
      <c r="J46" s="19">
        <v>1157</v>
      </c>
      <c r="K46" s="52">
        <f>SUM(F46:F82)/SUM(E46:E82)</f>
        <v>1.9531079607415485</v>
      </c>
      <c r="L46" s="13">
        <v>46</v>
      </c>
      <c r="M46" s="13">
        <v>64</v>
      </c>
      <c r="N46" s="19" t="s">
        <v>77</v>
      </c>
      <c r="O46" s="19">
        <v>1391</v>
      </c>
      <c r="P46" s="19">
        <v>1391</v>
      </c>
      <c r="Q46" s="19">
        <v>1391</v>
      </c>
      <c r="R46" s="52">
        <f>SUM(M46:M82)/SUM(L46:L82)</f>
        <v>1.9870593485051316</v>
      </c>
      <c r="S46" s="52"/>
      <c r="T46" s="52"/>
      <c r="U46" s="13">
        <v>443</v>
      </c>
      <c r="V46" s="13">
        <v>2048</v>
      </c>
    </row>
    <row r="47" spans="1:23" x14ac:dyDescent="0.2">
      <c r="A47" s="13"/>
      <c r="B47" s="78" t="s">
        <v>335</v>
      </c>
      <c r="C47" s="13" t="s">
        <v>78</v>
      </c>
      <c r="D47" s="20">
        <v>1.0671296296296297E-2</v>
      </c>
      <c r="E47" s="13">
        <v>16</v>
      </c>
      <c r="F47" s="13">
        <v>18</v>
      </c>
      <c r="G47" s="13" t="s">
        <v>43</v>
      </c>
      <c r="H47" s="19">
        <v>1125</v>
      </c>
      <c r="I47" s="52">
        <f>SUM(F47,F48,F49)/SUM(F47,F48,F49)</f>
        <v>1</v>
      </c>
      <c r="J47" s="52">
        <f>SUM(F47:F50)/SUM(E47:E50)</f>
        <v>1.2205882352941178</v>
      </c>
      <c r="K47" s="13"/>
      <c r="L47" s="13">
        <v>23</v>
      </c>
      <c r="M47" s="13">
        <v>25</v>
      </c>
      <c r="N47" s="19" t="s">
        <v>99</v>
      </c>
      <c r="O47" s="19">
        <v>1087</v>
      </c>
      <c r="P47" s="52">
        <f>SUM(M47:M49)/SUM(L47:L49)</f>
        <v>1.2280701754385965</v>
      </c>
      <c r="Q47" s="52">
        <f>SUM(M47:M50)/SUM(L47:L50)</f>
        <v>1.3202614379084967</v>
      </c>
      <c r="R47" s="13"/>
      <c r="S47" s="13"/>
      <c r="T47" s="13"/>
      <c r="U47" s="13">
        <v>122</v>
      </c>
      <c r="V47" s="13">
        <v>638</v>
      </c>
    </row>
    <row r="48" spans="1:23" x14ac:dyDescent="0.2">
      <c r="A48" s="13"/>
      <c r="B48" s="78" t="s">
        <v>336</v>
      </c>
      <c r="C48" s="13" t="s">
        <v>78</v>
      </c>
      <c r="D48" s="20">
        <v>9.7453703703703713E-3</v>
      </c>
      <c r="E48" s="13">
        <v>1</v>
      </c>
      <c r="F48" s="13">
        <v>1</v>
      </c>
      <c r="G48" s="13" t="s">
        <v>35</v>
      </c>
      <c r="H48" s="19">
        <v>1000</v>
      </c>
      <c r="I48" s="13"/>
      <c r="J48" s="13"/>
      <c r="K48" s="13"/>
      <c r="L48" s="13">
        <v>5</v>
      </c>
      <c r="M48" s="13">
        <v>7</v>
      </c>
      <c r="N48" s="19" t="s">
        <v>54</v>
      </c>
      <c r="O48" s="19">
        <v>1400</v>
      </c>
      <c r="P48" s="13"/>
      <c r="Q48" s="13"/>
      <c r="R48" s="13"/>
      <c r="S48" s="13"/>
      <c r="T48" s="13"/>
      <c r="U48" s="13">
        <v>20</v>
      </c>
      <c r="V48" s="13">
        <v>89</v>
      </c>
    </row>
    <row r="49" spans="1:22" x14ac:dyDescent="0.2">
      <c r="A49" s="13"/>
      <c r="B49" s="78" t="s">
        <v>431</v>
      </c>
      <c r="C49" s="13" t="s">
        <v>78</v>
      </c>
      <c r="D49" s="20"/>
      <c r="E49" s="13">
        <v>27</v>
      </c>
      <c r="F49" s="13">
        <v>32</v>
      </c>
      <c r="G49" s="13" t="s">
        <v>89</v>
      </c>
      <c r="H49" s="19">
        <v>1185</v>
      </c>
      <c r="I49" s="13"/>
      <c r="J49" s="13"/>
      <c r="K49" s="13"/>
      <c r="L49" s="13">
        <v>29</v>
      </c>
      <c r="M49" s="13">
        <v>38</v>
      </c>
      <c r="N49" s="19" t="s">
        <v>100</v>
      </c>
      <c r="O49" s="19">
        <v>1350</v>
      </c>
      <c r="P49" s="13"/>
      <c r="Q49" s="13"/>
      <c r="R49" s="13"/>
      <c r="S49" s="13"/>
      <c r="T49" s="13"/>
      <c r="U49" s="13">
        <v>192</v>
      </c>
      <c r="V49" s="13">
        <v>1086</v>
      </c>
    </row>
    <row r="50" spans="1:22" x14ac:dyDescent="0.2">
      <c r="A50" s="13"/>
      <c r="B50" s="78" t="s">
        <v>432</v>
      </c>
      <c r="C50" s="13" t="s">
        <v>79</v>
      </c>
      <c r="D50" s="20">
        <v>7.3263888888888892E-3</v>
      </c>
      <c r="E50" s="13">
        <v>24</v>
      </c>
      <c r="F50" s="13">
        <v>32</v>
      </c>
      <c r="G50" s="13" t="s">
        <v>90</v>
      </c>
      <c r="H50" s="19">
        <v>1333</v>
      </c>
      <c r="I50" s="19">
        <v>1333</v>
      </c>
      <c r="J50" s="13"/>
      <c r="K50" s="13"/>
      <c r="L50" s="13">
        <v>96</v>
      </c>
      <c r="M50" s="13">
        <v>132</v>
      </c>
      <c r="N50" s="19" t="s">
        <v>76</v>
      </c>
      <c r="O50" s="19">
        <v>1375</v>
      </c>
      <c r="P50" s="19">
        <v>1375</v>
      </c>
      <c r="Q50" s="13"/>
      <c r="R50" s="13"/>
      <c r="S50" s="13"/>
      <c r="T50" s="13"/>
      <c r="U50" s="13">
        <v>249</v>
      </c>
      <c r="V50" s="13">
        <v>1243</v>
      </c>
    </row>
    <row r="51" spans="1:22" x14ac:dyDescent="0.2">
      <c r="A51" s="13"/>
      <c r="B51" s="78" t="s">
        <v>433</v>
      </c>
      <c r="C51" s="13" t="s">
        <v>80</v>
      </c>
      <c r="D51" s="20">
        <v>1.113425925925926E-2</v>
      </c>
      <c r="E51" s="13">
        <v>39</v>
      </c>
      <c r="F51" s="13">
        <v>50</v>
      </c>
      <c r="G51" s="13" t="s">
        <v>57</v>
      </c>
      <c r="H51" s="19">
        <v>1282</v>
      </c>
      <c r="I51" s="52">
        <f>SUM(F51,F52)/SUM(E51,E52)</f>
        <v>1.1584158415841583</v>
      </c>
      <c r="J51" s="52">
        <f>SUM(F51:F54)/SUM(E51:E54)</f>
        <v>1.1985018726591761</v>
      </c>
      <c r="K51" s="13"/>
      <c r="L51" s="13">
        <v>21</v>
      </c>
      <c r="M51" s="13">
        <v>25</v>
      </c>
      <c r="N51" s="19" t="s">
        <v>101</v>
      </c>
      <c r="O51" s="19">
        <v>1190</v>
      </c>
      <c r="P51" s="52">
        <f>SUM(M51:M52)/SUM(L51:L52)</f>
        <v>1.0888888888888888</v>
      </c>
      <c r="Q51" s="52">
        <f>SUM(M51:M54)/SUM(L51:L54)</f>
        <v>1.1578947368421053</v>
      </c>
      <c r="R51" s="13"/>
      <c r="S51" s="13"/>
      <c r="T51" s="13"/>
      <c r="U51" s="13">
        <v>192</v>
      </c>
      <c r="V51" s="13">
        <v>869</v>
      </c>
    </row>
    <row r="52" spans="1:22" x14ac:dyDescent="0.2">
      <c r="A52" s="13"/>
      <c r="B52" s="78" t="s">
        <v>434</v>
      </c>
      <c r="C52" s="13" t="s">
        <v>80</v>
      </c>
      <c r="D52" s="20"/>
      <c r="E52" s="13">
        <v>62</v>
      </c>
      <c r="F52" s="13">
        <v>67</v>
      </c>
      <c r="G52" s="13" t="s">
        <v>91</v>
      </c>
      <c r="H52" s="19">
        <v>1081</v>
      </c>
      <c r="I52" s="13"/>
      <c r="J52" s="13"/>
      <c r="K52" s="13"/>
      <c r="L52" s="13">
        <v>24</v>
      </c>
      <c r="M52" s="13">
        <v>24</v>
      </c>
      <c r="N52" s="19" t="s">
        <v>35</v>
      </c>
      <c r="O52" s="19">
        <v>1000</v>
      </c>
      <c r="P52" s="13"/>
      <c r="Q52" s="13"/>
      <c r="R52" s="13"/>
      <c r="S52" s="13"/>
      <c r="T52" s="13"/>
      <c r="U52" s="13">
        <v>231</v>
      </c>
      <c r="V52" s="13">
        <v>1070</v>
      </c>
    </row>
    <row r="53" spans="1:22" x14ac:dyDescent="0.2">
      <c r="A53" s="13"/>
      <c r="B53" s="78" t="s">
        <v>435</v>
      </c>
      <c r="C53" s="13" t="s">
        <v>81</v>
      </c>
      <c r="D53" s="20">
        <v>1.53125E-2</v>
      </c>
      <c r="E53" s="13">
        <v>51</v>
      </c>
      <c r="F53" s="13">
        <v>61</v>
      </c>
      <c r="G53" s="13" t="s">
        <v>92</v>
      </c>
      <c r="H53" s="19">
        <v>1196</v>
      </c>
      <c r="I53" s="52">
        <f>SUM(F53,F54)/SUM(F53,F54)</f>
        <v>1</v>
      </c>
      <c r="J53" s="13"/>
      <c r="K53" s="13"/>
      <c r="L53" s="13">
        <v>16</v>
      </c>
      <c r="M53" s="13">
        <v>19</v>
      </c>
      <c r="N53" s="19" t="s">
        <v>102</v>
      </c>
      <c r="O53" s="19">
        <v>1188</v>
      </c>
      <c r="P53" s="52">
        <f>SUM(M53:M54)/SUM(L53:L54)</f>
        <v>1.1931818181818181</v>
      </c>
      <c r="Q53" s="13"/>
      <c r="R53" s="13"/>
      <c r="S53" s="13"/>
      <c r="T53" s="13"/>
      <c r="U53" s="13">
        <v>234</v>
      </c>
      <c r="V53" s="13">
        <v>1047</v>
      </c>
    </row>
    <row r="54" spans="1:22" x14ac:dyDescent="0.2">
      <c r="A54" s="13"/>
      <c r="B54" s="78" t="s">
        <v>436</v>
      </c>
      <c r="C54" s="13" t="s">
        <v>81</v>
      </c>
      <c r="D54" s="20"/>
      <c r="E54" s="13">
        <v>115</v>
      </c>
      <c r="F54" s="13">
        <v>142</v>
      </c>
      <c r="G54" s="13" t="s">
        <v>93</v>
      </c>
      <c r="H54" s="19">
        <v>1235</v>
      </c>
      <c r="I54" s="13"/>
      <c r="J54" s="13"/>
      <c r="K54" s="13"/>
      <c r="L54" s="13">
        <v>72</v>
      </c>
      <c r="M54" s="13">
        <v>86</v>
      </c>
      <c r="N54" s="19" t="s">
        <v>103</v>
      </c>
      <c r="O54" s="19">
        <v>1194</v>
      </c>
      <c r="P54" s="13"/>
      <c r="Q54" s="13"/>
      <c r="R54" s="13"/>
      <c r="S54" s="13"/>
      <c r="T54" s="13"/>
      <c r="U54" s="13">
        <v>282</v>
      </c>
      <c r="V54" s="13">
        <v>1477</v>
      </c>
    </row>
    <row r="55" spans="1:22" x14ac:dyDescent="0.2">
      <c r="A55" s="13"/>
      <c r="B55" s="78" t="s">
        <v>341</v>
      </c>
      <c r="C55" s="13" t="s">
        <v>82</v>
      </c>
      <c r="D55" s="20">
        <v>3.0532407407407411E-2</v>
      </c>
      <c r="E55" s="13">
        <v>147</v>
      </c>
      <c r="F55" s="13">
        <v>196</v>
      </c>
      <c r="G55" s="13" t="s">
        <v>94</v>
      </c>
      <c r="H55" s="19">
        <v>1333</v>
      </c>
      <c r="I55" s="52">
        <f>SUM(F55,F56)/SUM(E55,E56)</f>
        <v>1.2857142857142858</v>
      </c>
      <c r="J55" s="52">
        <f>SUM(F55:F56)/SUM(E55:E56)</f>
        <v>1.2857142857142858</v>
      </c>
      <c r="K55" s="13"/>
      <c r="L55" s="13">
        <v>251</v>
      </c>
      <c r="M55" s="13">
        <v>333</v>
      </c>
      <c r="N55" s="19" t="s">
        <v>104</v>
      </c>
      <c r="O55" s="19">
        <v>1327</v>
      </c>
      <c r="P55" s="52">
        <f>SUM(M55:M56)/SUM(L55:L56)</f>
        <v>1.3146067415730338</v>
      </c>
      <c r="Q55" s="52">
        <f>SUM(M55:M56)/SUM(L55:L56)</f>
        <v>1.3146067415730338</v>
      </c>
      <c r="R55" s="13"/>
      <c r="S55" s="13"/>
      <c r="T55" s="13"/>
      <c r="U55" s="13">
        <v>431</v>
      </c>
      <c r="V55" s="13">
        <v>2027</v>
      </c>
    </row>
    <row r="56" spans="1:22" x14ac:dyDescent="0.2">
      <c r="A56" s="13"/>
      <c r="B56" s="78" t="s">
        <v>342</v>
      </c>
      <c r="C56" s="13" t="s">
        <v>82</v>
      </c>
      <c r="D56" s="20"/>
      <c r="E56" s="13">
        <v>119</v>
      </c>
      <c r="F56" s="13">
        <v>146</v>
      </c>
      <c r="G56" s="13" t="s">
        <v>95</v>
      </c>
      <c r="H56" s="19">
        <v>1227</v>
      </c>
      <c r="I56" s="13"/>
      <c r="J56" s="13"/>
      <c r="K56" s="13"/>
      <c r="L56" s="13">
        <v>105</v>
      </c>
      <c r="M56" s="13">
        <v>135</v>
      </c>
      <c r="N56" s="19" t="s">
        <v>105</v>
      </c>
      <c r="O56" s="19">
        <v>1286</v>
      </c>
      <c r="P56" s="13"/>
      <c r="Q56" s="13"/>
      <c r="R56" s="13"/>
      <c r="S56" s="13"/>
      <c r="T56" s="13"/>
      <c r="U56" s="13">
        <v>330</v>
      </c>
      <c r="V56" s="13">
        <v>1454</v>
      </c>
    </row>
    <row r="57" spans="1:22" x14ac:dyDescent="0.2">
      <c r="A57" s="13"/>
      <c r="B57" s="78" t="s">
        <v>343</v>
      </c>
      <c r="C57" s="13"/>
      <c r="D57" s="20">
        <v>1.6979166666666667E-2</v>
      </c>
      <c r="E57" s="13"/>
      <c r="F57" s="13"/>
      <c r="G57" s="13"/>
      <c r="H57" s="19"/>
      <c r="I57" s="52">
        <f>SUM(F57,F58,F59)/SUM(E57,E58,E59)</f>
        <v>1.5</v>
      </c>
      <c r="J57" s="52">
        <f>SUM(F57:F59)/SUM(E57:E59)</f>
        <v>1.5</v>
      </c>
      <c r="K57" s="13"/>
      <c r="L57" s="13"/>
      <c r="M57" s="13"/>
      <c r="N57" s="19"/>
      <c r="O57" s="19"/>
      <c r="P57" s="52">
        <f>SUM(M57:M59)/SUM(L57:L59)</f>
        <v>1.2068965517241379</v>
      </c>
      <c r="Q57" s="52">
        <f>SUM(M57:M59)/SUM(L57:L59)</f>
        <v>1.2068965517241379</v>
      </c>
      <c r="R57" s="13"/>
      <c r="S57" s="13"/>
      <c r="T57" s="13"/>
      <c r="U57" s="13">
        <v>0</v>
      </c>
      <c r="V57" s="13">
        <v>0</v>
      </c>
    </row>
    <row r="58" spans="1:22" x14ac:dyDescent="0.2">
      <c r="A58" s="13"/>
      <c r="B58" s="78" t="s">
        <v>415</v>
      </c>
      <c r="C58" s="13" t="s">
        <v>83</v>
      </c>
      <c r="D58" s="20"/>
      <c r="E58" s="13">
        <v>2</v>
      </c>
      <c r="F58" s="13">
        <v>2</v>
      </c>
      <c r="G58" s="13" t="s">
        <v>35</v>
      </c>
      <c r="H58" s="19">
        <v>1000</v>
      </c>
      <c r="I58" s="13"/>
      <c r="J58" s="13"/>
      <c r="K58" s="13"/>
      <c r="L58" s="13">
        <v>2</v>
      </c>
      <c r="M58" s="13">
        <v>3</v>
      </c>
      <c r="N58" s="19" t="s">
        <v>106</v>
      </c>
      <c r="O58" s="19">
        <v>1500</v>
      </c>
      <c r="P58" s="13"/>
      <c r="Q58" s="13"/>
      <c r="R58" s="13"/>
      <c r="S58" s="13"/>
      <c r="T58" s="13"/>
      <c r="U58" s="13">
        <v>10</v>
      </c>
      <c r="V58" s="13">
        <v>45</v>
      </c>
    </row>
    <row r="59" spans="1:22" x14ac:dyDescent="0.2">
      <c r="A59" s="13"/>
      <c r="B59" s="78" t="s">
        <v>414</v>
      </c>
      <c r="C59" s="13" t="s">
        <v>83</v>
      </c>
      <c r="D59" s="20"/>
      <c r="E59" s="13">
        <v>6</v>
      </c>
      <c r="F59" s="13">
        <v>10</v>
      </c>
      <c r="G59" s="13" t="s">
        <v>96</v>
      </c>
      <c r="H59" s="19">
        <v>1667</v>
      </c>
      <c r="I59" s="13"/>
      <c r="J59" s="13"/>
      <c r="K59" s="13"/>
      <c r="L59" s="13">
        <v>27</v>
      </c>
      <c r="M59" s="13">
        <v>32</v>
      </c>
      <c r="N59" s="19" t="s">
        <v>107</v>
      </c>
      <c r="O59" s="19">
        <v>1185</v>
      </c>
      <c r="P59" s="13"/>
      <c r="Q59" s="13"/>
      <c r="R59" s="13"/>
      <c r="S59" s="13">
        <v>1</v>
      </c>
      <c r="T59" s="13">
        <v>1</v>
      </c>
      <c r="U59" s="13">
        <v>55</v>
      </c>
      <c r="V59" s="13">
        <v>274</v>
      </c>
    </row>
    <row r="60" spans="1:22" x14ac:dyDescent="0.2">
      <c r="A60" s="13"/>
      <c r="B60" s="78" t="s">
        <v>344</v>
      </c>
      <c r="C60" s="13" t="s">
        <v>84</v>
      </c>
      <c r="D60" s="20">
        <v>2.1284722222222222E-2</v>
      </c>
      <c r="E60" s="13">
        <v>176</v>
      </c>
      <c r="F60" s="13">
        <v>278</v>
      </c>
      <c r="G60" s="13" t="s">
        <v>97</v>
      </c>
      <c r="H60" s="19">
        <v>1580</v>
      </c>
      <c r="I60" s="19">
        <v>1580</v>
      </c>
      <c r="J60" s="52">
        <f>SUM(F60:F64)/SUM(E60:E64)</f>
        <v>1.5508317929759705</v>
      </c>
      <c r="K60" s="13"/>
      <c r="L60" s="13">
        <v>67</v>
      </c>
      <c r="M60" s="13">
        <v>92</v>
      </c>
      <c r="N60" s="19" t="s">
        <v>108</v>
      </c>
      <c r="O60" s="19">
        <v>1373</v>
      </c>
      <c r="P60" s="19">
        <v>1373</v>
      </c>
      <c r="Q60" s="52">
        <f>SUM(M60:M64)/SUM(L60:L64)</f>
        <v>1.5503875968992249</v>
      </c>
      <c r="R60" s="13"/>
      <c r="S60" s="13"/>
      <c r="T60" s="13"/>
      <c r="U60" s="13">
        <v>623</v>
      </c>
      <c r="V60" s="13">
        <v>2809</v>
      </c>
    </row>
    <row r="61" spans="1:22" x14ac:dyDescent="0.2">
      <c r="A61" s="13"/>
      <c r="B61" s="78" t="s">
        <v>345</v>
      </c>
      <c r="C61" s="13" t="s">
        <v>85</v>
      </c>
      <c r="D61" s="20">
        <v>2.4456018518518519E-2</v>
      </c>
      <c r="E61" s="13">
        <v>175</v>
      </c>
      <c r="F61" s="13">
        <v>236</v>
      </c>
      <c r="G61" s="13" t="s">
        <v>98</v>
      </c>
      <c r="H61" s="19">
        <v>1349</v>
      </c>
      <c r="I61" s="52">
        <f>SUM(F61,F62)/SUM(E61,E62)</f>
        <v>1.3485714285714285</v>
      </c>
      <c r="J61" s="13"/>
      <c r="K61" s="13"/>
      <c r="L61" s="13">
        <v>58</v>
      </c>
      <c r="M61" s="13">
        <v>74</v>
      </c>
      <c r="N61" s="19" t="s">
        <v>109</v>
      </c>
      <c r="O61" s="19">
        <v>1276</v>
      </c>
      <c r="P61" s="52">
        <f>SUM(M61:M62)/SUM(L61:L62)</f>
        <v>1.5126050420168067</v>
      </c>
      <c r="Q61" s="13"/>
      <c r="R61" s="13"/>
      <c r="S61" s="13"/>
      <c r="T61" s="13"/>
      <c r="U61" s="13">
        <v>638</v>
      </c>
      <c r="V61" s="13">
        <v>2765</v>
      </c>
    </row>
    <row r="62" spans="1:22" x14ac:dyDescent="0.2">
      <c r="A62" s="13"/>
      <c r="B62" s="78" t="s">
        <v>346</v>
      </c>
      <c r="C62" s="13" t="s">
        <v>85</v>
      </c>
      <c r="D62" s="20"/>
      <c r="E62" s="13">
        <v>0</v>
      </c>
      <c r="F62" s="13">
        <v>0</v>
      </c>
      <c r="G62" s="13">
        <v>0</v>
      </c>
      <c r="H62" s="19">
        <v>0</v>
      </c>
      <c r="I62" s="13"/>
      <c r="J62" s="13"/>
      <c r="K62" s="13"/>
      <c r="L62" s="13">
        <v>61</v>
      </c>
      <c r="M62" s="13">
        <v>106</v>
      </c>
      <c r="N62" s="19">
        <v>1213</v>
      </c>
      <c r="O62" s="19">
        <v>1738</v>
      </c>
      <c r="P62" s="13"/>
      <c r="Q62" s="13"/>
      <c r="R62" s="13"/>
      <c r="S62" s="13"/>
      <c r="T62" s="13"/>
      <c r="U62" s="13">
        <v>137</v>
      </c>
      <c r="V62" s="13">
        <v>551</v>
      </c>
    </row>
    <row r="63" spans="1:22" x14ac:dyDescent="0.2">
      <c r="A63" s="13"/>
      <c r="B63" s="78" t="s">
        <v>437</v>
      </c>
      <c r="C63" s="13" t="s">
        <v>86</v>
      </c>
      <c r="D63" s="20">
        <v>2.2430555555555554E-2</v>
      </c>
      <c r="E63" s="13">
        <v>139</v>
      </c>
      <c r="F63" s="13">
        <v>218</v>
      </c>
      <c r="G63" s="19">
        <v>1093</v>
      </c>
      <c r="H63" s="19">
        <v>1568</v>
      </c>
      <c r="I63" s="52">
        <f>SUM(F63,F64)/SUM(E63,E64)</f>
        <v>1.7105263157894737</v>
      </c>
      <c r="J63" s="13"/>
      <c r="K63" s="13"/>
      <c r="L63" s="13">
        <v>134</v>
      </c>
      <c r="M63" s="13">
        <v>200</v>
      </c>
      <c r="N63" s="19" t="s">
        <v>110</v>
      </c>
      <c r="O63" s="19">
        <v>1493</v>
      </c>
      <c r="P63" s="52">
        <f>SUM(M63:M64)/SUM(L63:L64)</f>
        <v>1.6318407960199004</v>
      </c>
      <c r="Q63" s="13"/>
      <c r="R63" s="13"/>
      <c r="S63" s="13"/>
      <c r="T63" s="13"/>
      <c r="U63" s="13">
        <v>586</v>
      </c>
      <c r="V63" s="13">
        <v>2894</v>
      </c>
    </row>
    <row r="64" spans="1:22" x14ac:dyDescent="0.2">
      <c r="A64" s="13"/>
      <c r="B64" s="78" t="s">
        <v>438</v>
      </c>
      <c r="C64" s="13" t="s">
        <v>86</v>
      </c>
      <c r="D64" s="20"/>
      <c r="E64" s="13">
        <v>51</v>
      </c>
      <c r="F64" s="13">
        <v>107</v>
      </c>
      <c r="G64" s="19">
        <v>1071</v>
      </c>
      <c r="H64" s="19">
        <v>2098</v>
      </c>
      <c r="I64" s="13"/>
      <c r="J64" s="13"/>
      <c r="K64" s="13"/>
      <c r="L64" s="13">
        <v>67</v>
      </c>
      <c r="M64" s="13">
        <v>128</v>
      </c>
      <c r="N64" s="23" t="s">
        <v>111</v>
      </c>
      <c r="O64" s="26">
        <v>1910</v>
      </c>
      <c r="P64" s="23"/>
      <c r="Q64" s="54"/>
      <c r="R64" s="13"/>
      <c r="S64" s="13"/>
      <c r="T64" s="13"/>
      <c r="U64" s="13">
        <v>143</v>
      </c>
      <c r="V64" s="13">
        <v>522</v>
      </c>
    </row>
    <row r="65" spans="1:22" x14ac:dyDescent="0.2">
      <c r="A65" s="13"/>
      <c r="B65" s="78" t="s">
        <v>439</v>
      </c>
      <c r="C65" s="13" t="s">
        <v>87</v>
      </c>
      <c r="D65" s="20">
        <v>1.7511574074074072E-2</v>
      </c>
      <c r="E65" s="13">
        <v>36</v>
      </c>
      <c r="F65" s="13">
        <v>67</v>
      </c>
      <c r="G65" s="34">
        <v>1109</v>
      </c>
      <c r="H65" s="26">
        <v>1861</v>
      </c>
      <c r="I65" s="52">
        <f>SUM(F65,F66:F67)/SUM(E65,E66:E67)</f>
        <v>1.7675438596491229</v>
      </c>
      <c r="J65" s="52">
        <f>SUM(F65:F75)/SUM(E65:E75)</f>
        <v>2.2386780905752754</v>
      </c>
      <c r="K65" s="23"/>
      <c r="L65" s="13">
        <v>0</v>
      </c>
      <c r="M65" s="13">
        <v>0</v>
      </c>
      <c r="N65" s="24">
        <v>0</v>
      </c>
      <c r="O65" s="23">
        <v>0</v>
      </c>
      <c r="P65" s="53">
        <f>SUM(M66:M67)/SUM(L65:L67)</f>
        <v>1</v>
      </c>
      <c r="Q65" s="52">
        <f>SUM(M65:M75)/SUM(L65:L75)</f>
        <v>2.3580246913580245</v>
      </c>
      <c r="R65" s="13"/>
      <c r="S65" s="13"/>
      <c r="T65" s="13"/>
      <c r="U65" s="13">
        <v>69</v>
      </c>
      <c r="V65" s="13">
        <v>388</v>
      </c>
    </row>
    <row r="66" spans="1:22" x14ac:dyDescent="0.2">
      <c r="A66" s="13"/>
      <c r="B66" s="78" t="s">
        <v>440</v>
      </c>
      <c r="C66" s="13" t="s">
        <v>87</v>
      </c>
      <c r="D66" s="20"/>
      <c r="E66" s="13">
        <v>137</v>
      </c>
      <c r="F66" s="13">
        <v>217</v>
      </c>
      <c r="G66" s="13" t="s">
        <v>202</v>
      </c>
      <c r="H66" s="19">
        <v>1584</v>
      </c>
      <c r="I66" s="13"/>
      <c r="J66" s="13"/>
      <c r="K66" s="13"/>
      <c r="L66" s="13">
        <v>0</v>
      </c>
      <c r="M66" s="13">
        <v>0</v>
      </c>
      <c r="N66" s="23">
        <v>0</v>
      </c>
      <c r="O66" s="23">
        <v>0</v>
      </c>
      <c r="P66" s="23"/>
      <c r="Q66" s="23"/>
      <c r="R66" s="13"/>
      <c r="S66" s="13"/>
      <c r="T66" s="13"/>
      <c r="U66" s="13">
        <v>294</v>
      </c>
      <c r="V66" s="13">
        <v>1604</v>
      </c>
    </row>
    <row r="67" spans="1:22" x14ac:dyDescent="0.2">
      <c r="A67" s="13"/>
      <c r="B67" s="78" t="s">
        <v>441</v>
      </c>
      <c r="C67" s="13" t="s">
        <v>87</v>
      </c>
      <c r="D67" s="20"/>
      <c r="E67" s="13">
        <v>55</v>
      </c>
      <c r="F67" s="13">
        <v>119</v>
      </c>
      <c r="G67" s="19">
        <v>2286</v>
      </c>
      <c r="H67" s="19">
        <v>2164</v>
      </c>
      <c r="I67" s="13"/>
      <c r="J67" s="13"/>
      <c r="K67" s="13"/>
      <c r="L67" s="13">
        <v>1</v>
      </c>
      <c r="M67" s="13">
        <v>1</v>
      </c>
      <c r="N67" s="13" t="s">
        <v>41</v>
      </c>
      <c r="O67" s="19">
        <v>1000</v>
      </c>
      <c r="P67" s="13"/>
      <c r="Q67" s="13"/>
      <c r="R67" s="13"/>
      <c r="S67" s="13"/>
      <c r="T67" s="13"/>
      <c r="U67" s="13">
        <v>101</v>
      </c>
      <c r="V67" s="13">
        <v>680</v>
      </c>
    </row>
    <row r="68" spans="1:22" x14ac:dyDescent="0.2">
      <c r="A68" s="13"/>
      <c r="B68" s="78" t="s">
        <v>442</v>
      </c>
      <c r="C68" s="13" t="s">
        <v>88</v>
      </c>
      <c r="D68" s="20">
        <v>2.9155092592592594E-2</v>
      </c>
      <c r="E68" s="13">
        <v>58</v>
      </c>
      <c r="F68" s="13">
        <v>103</v>
      </c>
      <c r="G68" s="19">
        <v>1175</v>
      </c>
      <c r="H68" s="19">
        <v>1176</v>
      </c>
      <c r="I68" s="52">
        <f>SUM(F68,F69:F70)/SUM(E68,E69:E70)</f>
        <v>2.3487544483985765</v>
      </c>
      <c r="J68" s="13"/>
      <c r="K68" s="13"/>
      <c r="L68" s="13">
        <v>49</v>
      </c>
      <c r="M68" s="13">
        <v>89</v>
      </c>
      <c r="N68" s="19">
        <v>1063</v>
      </c>
      <c r="O68" s="19">
        <v>1816</v>
      </c>
      <c r="P68" s="52">
        <f>SUM(M68:M70)/SUM(L68:L70)</f>
        <v>2.2027649769585254</v>
      </c>
      <c r="Q68" s="13"/>
      <c r="R68" s="13"/>
      <c r="S68" s="13"/>
      <c r="T68" s="13"/>
      <c r="U68" s="13">
        <v>191</v>
      </c>
      <c r="V68" s="13">
        <v>875</v>
      </c>
    </row>
    <row r="69" spans="1:22" x14ac:dyDescent="0.2">
      <c r="A69" s="13"/>
      <c r="B69" s="78" t="s">
        <v>443</v>
      </c>
      <c r="C69" s="13" t="s">
        <v>88</v>
      </c>
      <c r="D69" s="20"/>
      <c r="E69" s="13">
        <v>158</v>
      </c>
      <c r="F69" s="13">
        <v>397</v>
      </c>
      <c r="G69" s="19">
        <v>1645</v>
      </c>
      <c r="H69" s="19">
        <v>2513</v>
      </c>
      <c r="I69" s="13"/>
      <c r="J69" s="13"/>
      <c r="K69" s="13"/>
      <c r="L69" s="13">
        <v>122</v>
      </c>
      <c r="M69" s="13">
        <v>298</v>
      </c>
      <c r="N69" s="19">
        <v>1610</v>
      </c>
      <c r="O69" s="19">
        <v>2443</v>
      </c>
      <c r="P69" s="13"/>
      <c r="Q69" s="13"/>
      <c r="R69" s="13"/>
      <c r="S69" s="13"/>
      <c r="T69" s="13"/>
      <c r="U69" s="13">
        <v>493</v>
      </c>
      <c r="V69" s="13">
        <v>2397</v>
      </c>
    </row>
    <row r="70" spans="1:22" x14ac:dyDescent="0.2">
      <c r="A70" s="13"/>
      <c r="B70" s="78" t="s">
        <v>444</v>
      </c>
      <c r="C70" s="13" t="s">
        <v>88</v>
      </c>
      <c r="D70" s="20"/>
      <c r="E70" s="13">
        <v>65</v>
      </c>
      <c r="F70" s="13">
        <v>160</v>
      </c>
      <c r="G70" s="25">
        <v>2156</v>
      </c>
      <c r="H70" s="19">
        <v>2462</v>
      </c>
      <c r="I70" s="13"/>
      <c r="J70" s="13"/>
      <c r="K70" s="13"/>
      <c r="L70" s="13">
        <v>46</v>
      </c>
      <c r="M70" s="13">
        <v>91</v>
      </c>
      <c r="N70" s="19">
        <v>1277</v>
      </c>
      <c r="O70" s="19">
        <v>1978</v>
      </c>
      <c r="P70" s="13"/>
      <c r="Q70" s="13"/>
      <c r="R70" s="13"/>
      <c r="S70" s="13"/>
      <c r="T70" s="13"/>
      <c r="U70" s="23">
        <v>172</v>
      </c>
      <c r="V70" s="23">
        <v>879</v>
      </c>
    </row>
    <row r="71" spans="1:22" x14ac:dyDescent="0.2">
      <c r="A71" s="13"/>
      <c r="B71" s="78" t="s">
        <v>445</v>
      </c>
      <c r="C71" s="13" t="s">
        <v>112</v>
      </c>
      <c r="D71" s="20">
        <v>7.9861111111111122E-3</v>
      </c>
      <c r="E71" s="13">
        <v>85</v>
      </c>
      <c r="F71" s="13">
        <v>148</v>
      </c>
      <c r="G71" s="25">
        <v>1118</v>
      </c>
      <c r="H71" s="19">
        <v>1741</v>
      </c>
      <c r="I71" s="19">
        <v>1741</v>
      </c>
      <c r="J71" s="13"/>
      <c r="K71" s="13"/>
      <c r="L71" s="13">
        <v>43</v>
      </c>
      <c r="M71" s="13">
        <v>94</v>
      </c>
      <c r="N71" s="19">
        <v>1262</v>
      </c>
      <c r="O71" s="19">
        <v>2186</v>
      </c>
      <c r="P71" s="19">
        <v>2186</v>
      </c>
      <c r="Q71" s="13"/>
      <c r="R71" s="13"/>
      <c r="S71" s="13"/>
      <c r="T71" s="13"/>
      <c r="U71" s="13">
        <v>203</v>
      </c>
      <c r="V71" s="13">
        <v>908</v>
      </c>
    </row>
    <row r="72" spans="1:22" x14ac:dyDescent="0.2">
      <c r="A72" s="13"/>
      <c r="B72" s="78" t="s">
        <v>446</v>
      </c>
      <c r="C72" s="13" t="s">
        <v>113</v>
      </c>
      <c r="D72" s="20">
        <v>3.8078703703703707E-3</v>
      </c>
      <c r="E72" s="13">
        <v>29</v>
      </c>
      <c r="F72" s="13">
        <v>67</v>
      </c>
      <c r="G72" s="25">
        <v>1262</v>
      </c>
      <c r="H72" s="19">
        <v>2310</v>
      </c>
      <c r="I72" s="19">
        <v>2310</v>
      </c>
      <c r="J72" s="13"/>
      <c r="K72" s="13"/>
      <c r="L72" s="13">
        <v>37</v>
      </c>
      <c r="M72" s="13">
        <v>81</v>
      </c>
      <c r="N72" s="19">
        <v>1312</v>
      </c>
      <c r="O72" s="19">
        <v>2189</v>
      </c>
      <c r="P72" s="19">
        <v>2189</v>
      </c>
      <c r="Q72" s="13"/>
      <c r="R72" s="13"/>
      <c r="S72" s="13"/>
      <c r="T72" s="13"/>
      <c r="U72" s="13">
        <v>84</v>
      </c>
      <c r="V72" s="13">
        <v>404</v>
      </c>
    </row>
    <row r="73" spans="1:22" x14ac:dyDescent="0.2">
      <c r="A73" s="13"/>
      <c r="B73" s="78" t="s">
        <v>447</v>
      </c>
      <c r="C73" s="13" t="s">
        <v>114</v>
      </c>
      <c r="D73" s="20">
        <v>1.7245370370370369E-2</v>
      </c>
      <c r="E73" s="13">
        <v>47</v>
      </c>
      <c r="F73" s="13">
        <v>150</v>
      </c>
      <c r="G73" s="25">
        <v>3642</v>
      </c>
      <c r="H73" s="19">
        <v>3191</v>
      </c>
      <c r="I73" s="52">
        <f>SUM(F73,F74)/SUM(E73,E74)</f>
        <v>2.8402061855670104</v>
      </c>
      <c r="J73" s="13"/>
      <c r="K73" s="13"/>
      <c r="L73" s="13">
        <v>10</v>
      </c>
      <c r="M73" s="13">
        <v>16</v>
      </c>
      <c r="N73" s="19" t="s">
        <v>53</v>
      </c>
      <c r="O73" s="19">
        <v>1600</v>
      </c>
      <c r="P73" s="52">
        <f>SUM(M73:M74)/SUM(L73:L74)</f>
        <v>2.8130841121495327</v>
      </c>
      <c r="Q73" s="13"/>
      <c r="R73" s="13"/>
      <c r="S73" s="13">
        <v>75</v>
      </c>
      <c r="T73" s="13">
        <v>232</v>
      </c>
      <c r="U73" s="13">
        <v>103</v>
      </c>
      <c r="V73" s="13">
        <v>535</v>
      </c>
    </row>
    <row r="74" spans="1:22" x14ac:dyDescent="0.2">
      <c r="A74" s="13"/>
      <c r="B74" s="78" t="s">
        <v>448</v>
      </c>
      <c r="C74" s="13" t="s">
        <v>114</v>
      </c>
      <c r="D74" s="20"/>
      <c r="E74" s="13">
        <v>147</v>
      </c>
      <c r="F74" s="13">
        <v>401</v>
      </c>
      <c r="G74" s="25">
        <v>1908</v>
      </c>
      <c r="H74" s="19">
        <v>2728</v>
      </c>
      <c r="I74" s="13"/>
      <c r="J74" s="13"/>
      <c r="K74" s="13"/>
      <c r="L74" s="13">
        <v>97</v>
      </c>
      <c r="M74" s="13">
        <v>285</v>
      </c>
      <c r="N74" s="19">
        <v>2274</v>
      </c>
      <c r="O74" s="19">
        <v>2938</v>
      </c>
      <c r="P74" s="13"/>
      <c r="Q74" s="13"/>
      <c r="R74" s="13"/>
      <c r="S74" s="13">
        <v>2</v>
      </c>
      <c r="T74" s="13">
        <v>3</v>
      </c>
      <c r="U74" s="13">
        <v>396</v>
      </c>
      <c r="V74" s="13">
        <v>2003</v>
      </c>
    </row>
    <row r="75" spans="1:22" x14ac:dyDescent="0.2">
      <c r="A75" s="13"/>
      <c r="B75" s="79" t="s">
        <v>449</v>
      </c>
      <c r="C75" s="13" t="s">
        <v>114</v>
      </c>
      <c r="D75" s="20">
        <v>6.5046296296296302E-3</v>
      </c>
      <c r="E75" s="13">
        <v>0</v>
      </c>
      <c r="F75" s="13">
        <v>0</v>
      </c>
      <c r="G75" s="25">
        <v>0</v>
      </c>
      <c r="H75" s="19">
        <v>0</v>
      </c>
      <c r="I75" s="13">
        <v>0</v>
      </c>
      <c r="J75" s="13"/>
      <c r="K75" s="13"/>
      <c r="L75" s="13">
        <v>0</v>
      </c>
      <c r="M75" s="13">
        <v>0</v>
      </c>
      <c r="N75" s="19">
        <v>0</v>
      </c>
      <c r="O75" s="19">
        <v>0</v>
      </c>
      <c r="P75" s="13">
        <v>0</v>
      </c>
      <c r="Q75" s="13"/>
      <c r="R75" s="13"/>
      <c r="S75" s="13"/>
      <c r="T75" s="13"/>
      <c r="U75" s="13">
        <v>57</v>
      </c>
      <c r="V75" s="13">
        <v>293</v>
      </c>
    </row>
    <row r="76" spans="1:22" x14ac:dyDescent="0.2">
      <c r="A76" s="13"/>
      <c r="B76" s="78" t="s">
        <v>450</v>
      </c>
      <c r="C76" s="13" t="s">
        <v>116</v>
      </c>
      <c r="D76" s="20">
        <v>1.6481481481481482E-2</v>
      </c>
      <c r="E76" s="13">
        <v>60</v>
      </c>
      <c r="F76" s="13">
        <v>111</v>
      </c>
      <c r="G76" s="25">
        <v>1236</v>
      </c>
      <c r="H76" s="19">
        <v>1850</v>
      </c>
      <c r="I76" s="52">
        <f>SUM(F76,F77)/SUM(E76,E77)</f>
        <v>2.3103448275862069</v>
      </c>
      <c r="J76" s="52">
        <f>SUM(F76:F79)/SUM(E76:E79)</f>
        <v>2.6351648351648351</v>
      </c>
      <c r="K76" s="13"/>
      <c r="L76" s="13">
        <v>0</v>
      </c>
      <c r="M76" s="13">
        <v>0</v>
      </c>
      <c r="N76" s="19">
        <v>0</v>
      </c>
      <c r="O76" s="19">
        <v>0</v>
      </c>
      <c r="P76" s="52">
        <f>SUM(M76:M77)/SUM(L76:L77)</f>
        <v>1.911764705882353</v>
      </c>
      <c r="Q76" s="52">
        <f>SUM(M76:M79)/SUM(L76:L79)</f>
        <v>2.7661538461538462</v>
      </c>
      <c r="R76" s="13"/>
      <c r="S76" s="13"/>
      <c r="T76" s="13"/>
      <c r="U76" s="13">
        <v>120</v>
      </c>
      <c r="V76" s="13">
        <v>610</v>
      </c>
    </row>
    <row r="77" spans="1:22" x14ac:dyDescent="0.2">
      <c r="A77" s="13"/>
      <c r="B77" s="78" t="s">
        <v>451</v>
      </c>
      <c r="C77" s="13" t="s">
        <v>116</v>
      </c>
      <c r="D77" s="20"/>
      <c r="E77" s="13">
        <v>114</v>
      </c>
      <c r="F77" s="13">
        <v>291</v>
      </c>
      <c r="G77" s="25">
        <v>1743</v>
      </c>
      <c r="H77" s="19">
        <v>2553</v>
      </c>
      <c r="I77" s="13"/>
      <c r="J77" s="13"/>
      <c r="K77" s="13"/>
      <c r="L77" s="13">
        <v>68</v>
      </c>
      <c r="M77" s="13">
        <v>130</v>
      </c>
      <c r="N77" s="19">
        <v>1432</v>
      </c>
      <c r="O77" s="19">
        <v>1912</v>
      </c>
      <c r="P77" s="13"/>
      <c r="Q77" s="13"/>
      <c r="R77" s="13"/>
      <c r="S77" s="13"/>
      <c r="T77" s="13"/>
      <c r="U77" s="13">
        <v>390</v>
      </c>
      <c r="V77" s="13">
        <v>1855</v>
      </c>
    </row>
    <row r="78" spans="1:22" x14ac:dyDescent="0.2">
      <c r="A78" s="13"/>
      <c r="B78" s="78" t="s">
        <v>452</v>
      </c>
      <c r="C78" s="13" t="s">
        <v>115</v>
      </c>
      <c r="D78" s="20">
        <v>1.5381944444444443E-2</v>
      </c>
      <c r="E78" s="13">
        <v>113</v>
      </c>
      <c r="F78" s="13">
        <v>356</v>
      </c>
      <c r="G78" s="25">
        <v>1983</v>
      </c>
      <c r="H78" s="19">
        <v>3150</v>
      </c>
      <c r="I78" s="19">
        <v>3150</v>
      </c>
      <c r="J78" s="13"/>
      <c r="K78" s="13"/>
      <c r="L78" s="13">
        <v>149</v>
      </c>
      <c r="M78" s="13">
        <v>394</v>
      </c>
      <c r="N78" s="19">
        <v>1580</v>
      </c>
      <c r="O78" s="19">
        <v>2644</v>
      </c>
      <c r="P78" s="19">
        <v>2644</v>
      </c>
      <c r="Q78" s="13"/>
      <c r="R78" s="13"/>
      <c r="S78" s="13">
        <v>7</v>
      </c>
      <c r="T78" s="13">
        <v>26</v>
      </c>
      <c r="U78" s="13">
        <v>461</v>
      </c>
      <c r="V78" s="13">
        <v>2206</v>
      </c>
    </row>
    <row r="79" spans="1:22" x14ac:dyDescent="0.2">
      <c r="A79" s="13"/>
      <c r="B79" s="78" t="s">
        <v>453</v>
      </c>
      <c r="C79" s="13" t="s">
        <v>117</v>
      </c>
      <c r="D79" s="20">
        <v>1.7673611111111109E-2</v>
      </c>
      <c r="E79" s="13">
        <v>168</v>
      </c>
      <c r="F79" s="13">
        <v>441</v>
      </c>
      <c r="G79" s="25">
        <v>2535</v>
      </c>
      <c r="H79" s="19">
        <v>2625</v>
      </c>
      <c r="I79" s="19">
        <v>2625</v>
      </c>
      <c r="J79" s="19">
        <v>2625</v>
      </c>
      <c r="K79" s="13"/>
      <c r="L79" s="13">
        <v>108</v>
      </c>
      <c r="M79" s="13">
        <v>375</v>
      </c>
      <c r="N79" s="19">
        <v>2840</v>
      </c>
      <c r="O79" s="19">
        <v>3472</v>
      </c>
      <c r="P79" s="19">
        <v>3472</v>
      </c>
      <c r="Q79" s="19">
        <v>3472</v>
      </c>
      <c r="R79" s="13"/>
      <c r="S79" s="13"/>
      <c r="T79" s="13"/>
      <c r="U79" s="13">
        <v>504</v>
      </c>
      <c r="V79" s="13">
        <v>2571</v>
      </c>
    </row>
    <row r="80" spans="1:22" x14ac:dyDescent="0.2">
      <c r="A80" s="13"/>
      <c r="B80" s="78" t="s">
        <v>358</v>
      </c>
      <c r="C80" s="13" t="s">
        <v>118</v>
      </c>
      <c r="D80" s="20">
        <v>3.9907407407407412E-2</v>
      </c>
      <c r="E80" s="13">
        <v>77</v>
      </c>
      <c r="F80" s="13">
        <v>150</v>
      </c>
      <c r="G80" s="25">
        <v>1328</v>
      </c>
      <c r="H80" s="19">
        <v>1948</v>
      </c>
      <c r="I80" s="52">
        <f>SUM(F80,F81)/SUM(E80,E81)</f>
        <v>2.3333333333333335</v>
      </c>
      <c r="J80" s="52">
        <f>SUM(F80:F82)/SUM(E80:E82)</f>
        <v>2.654471544715447</v>
      </c>
      <c r="K80" s="13"/>
      <c r="L80" s="13">
        <v>145</v>
      </c>
      <c r="M80" s="13">
        <v>294</v>
      </c>
      <c r="N80" s="19">
        <v>1627</v>
      </c>
      <c r="O80" s="19">
        <v>2028</v>
      </c>
      <c r="P80" s="52">
        <f>SUM(M80:M81)/SUM(L80:L81)</f>
        <v>2.6118012422360248</v>
      </c>
      <c r="Q80" s="52">
        <f>SUM(M80:M82)/SUM(L80:L82)</f>
        <v>2.6437346437346436</v>
      </c>
      <c r="R80" s="13"/>
      <c r="S80" s="13"/>
      <c r="T80" s="13"/>
      <c r="U80" s="13">
        <v>387</v>
      </c>
      <c r="V80" s="13">
        <v>2135</v>
      </c>
    </row>
    <row r="81" spans="1:22" x14ac:dyDescent="0.2">
      <c r="A81" s="13"/>
      <c r="B81" s="78" t="s">
        <v>359</v>
      </c>
      <c r="C81" s="13" t="s">
        <v>118</v>
      </c>
      <c r="D81" s="20"/>
      <c r="E81" s="13">
        <v>58</v>
      </c>
      <c r="F81" s="13">
        <v>165</v>
      </c>
      <c r="G81" s="25">
        <v>2441</v>
      </c>
      <c r="H81" s="19">
        <v>2845</v>
      </c>
      <c r="I81" s="13"/>
      <c r="J81" s="13"/>
      <c r="K81" s="13"/>
      <c r="L81" s="13">
        <v>177</v>
      </c>
      <c r="M81" s="13">
        <v>547</v>
      </c>
      <c r="N81" s="19">
        <v>2886</v>
      </c>
      <c r="O81" s="19">
        <v>3090</v>
      </c>
      <c r="P81" s="13"/>
      <c r="Q81" s="13"/>
      <c r="R81" s="13"/>
      <c r="S81" s="13">
        <v>81</v>
      </c>
      <c r="T81" s="13">
        <v>231</v>
      </c>
      <c r="U81" s="13">
        <v>547</v>
      </c>
      <c r="V81" s="13">
        <v>3135</v>
      </c>
    </row>
    <row r="82" spans="1:22" x14ac:dyDescent="0.2">
      <c r="A82" s="13"/>
      <c r="B82" s="78" t="s">
        <v>454</v>
      </c>
      <c r="C82" s="13" t="s">
        <v>119</v>
      </c>
      <c r="D82" s="20">
        <v>1.4166666666666666E-2</v>
      </c>
      <c r="E82" s="13">
        <v>111</v>
      </c>
      <c r="F82" s="13">
        <v>338</v>
      </c>
      <c r="G82" s="25">
        <v>3091</v>
      </c>
      <c r="H82" s="19">
        <v>3045</v>
      </c>
      <c r="I82" s="19">
        <v>3045</v>
      </c>
      <c r="J82" s="13"/>
      <c r="K82" s="13"/>
      <c r="L82" s="13">
        <v>85</v>
      </c>
      <c r="M82" s="13">
        <v>235</v>
      </c>
      <c r="N82" s="19">
        <v>2268</v>
      </c>
      <c r="O82" s="19">
        <v>2765</v>
      </c>
      <c r="P82" s="19">
        <v>2765</v>
      </c>
      <c r="Q82" s="13"/>
      <c r="R82" s="13"/>
      <c r="S82" s="13"/>
      <c r="T82" s="13"/>
      <c r="U82" s="13">
        <v>394</v>
      </c>
      <c r="V82" s="13">
        <v>2277</v>
      </c>
    </row>
    <row r="83" spans="1:22" x14ac:dyDescent="0.2">
      <c r="A83" s="13"/>
      <c r="B83" s="78" t="s">
        <v>455</v>
      </c>
      <c r="C83" s="13" t="s">
        <v>120</v>
      </c>
      <c r="D83" s="20">
        <v>1.4444444444444446E-2</v>
      </c>
      <c r="E83" s="13">
        <v>119</v>
      </c>
      <c r="F83" s="13">
        <v>407</v>
      </c>
      <c r="G83" s="25">
        <v>4265</v>
      </c>
      <c r="H83" s="19">
        <v>3420</v>
      </c>
      <c r="I83" s="19">
        <v>3420</v>
      </c>
      <c r="J83" s="19">
        <v>3420</v>
      </c>
      <c r="K83" s="52">
        <f>SUM(F83:F135)/SUM(E83:E135)</f>
        <v>4.5832941176470587</v>
      </c>
      <c r="L83" s="13">
        <v>116</v>
      </c>
      <c r="M83" s="13">
        <v>345</v>
      </c>
      <c r="N83" s="19">
        <v>2940</v>
      </c>
      <c r="O83" s="19">
        <v>2974</v>
      </c>
      <c r="P83" s="19">
        <v>2940</v>
      </c>
      <c r="Q83" s="19">
        <v>2940</v>
      </c>
      <c r="R83" s="52">
        <f>SUM(M83:M135)/SUM(L83:L135)</f>
        <v>4.3715388107126643</v>
      </c>
      <c r="S83" s="52"/>
      <c r="T83" s="52"/>
      <c r="U83" s="13">
        <v>390</v>
      </c>
      <c r="V83" s="13">
        <v>1989</v>
      </c>
    </row>
    <row r="84" spans="1:22" x14ac:dyDescent="0.2">
      <c r="A84" s="13"/>
      <c r="B84" s="78" t="s">
        <v>365</v>
      </c>
      <c r="C84" s="13" t="s">
        <v>121</v>
      </c>
      <c r="D84" s="20">
        <v>3.0497685185185183E-2</v>
      </c>
      <c r="E84" s="13">
        <v>125</v>
      </c>
      <c r="F84" s="13">
        <v>405</v>
      </c>
      <c r="G84" s="25">
        <v>2860</v>
      </c>
      <c r="H84" s="19">
        <v>3240</v>
      </c>
      <c r="I84" s="52">
        <f>SUM(F84,F85)/SUM(E84,E85)</f>
        <v>3.1188118811881189</v>
      </c>
      <c r="J84" s="52">
        <f>SUM(F84:F87)/SUM(E84:E87)</f>
        <v>3.0996563573883162</v>
      </c>
      <c r="K84" s="13"/>
      <c r="L84" s="13">
        <v>163</v>
      </c>
      <c r="M84" s="13">
        <v>601</v>
      </c>
      <c r="N84" s="19">
        <v>3285</v>
      </c>
      <c r="O84" s="19">
        <v>3687</v>
      </c>
      <c r="P84" s="52">
        <f>SUM(M84:M85)/SUM(L84:L85)</f>
        <v>3.514644351464435</v>
      </c>
      <c r="Q84" s="52">
        <f>SUM(M84:M87)/SUM(L84:L87)</f>
        <v>3.807511737089202</v>
      </c>
      <c r="R84" s="13"/>
      <c r="S84" s="13"/>
      <c r="T84" s="13"/>
      <c r="U84" s="13">
        <v>538</v>
      </c>
      <c r="V84" s="13">
        <v>2811</v>
      </c>
    </row>
    <row r="85" spans="1:22" x14ac:dyDescent="0.2">
      <c r="A85" s="13"/>
      <c r="B85" s="78" t="s">
        <v>366</v>
      </c>
      <c r="C85" s="13" t="s">
        <v>121</v>
      </c>
      <c r="D85" s="20"/>
      <c r="E85" s="13">
        <v>77</v>
      </c>
      <c r="F85" s="13">
        <v>225</v>
      </c>
      <c r="G85" s="25">
        <v>2612</v>
      </c>
      <c r="H85" s="19">
        <v>2922</v>
      </c>
      <c r="I85" s="13"/>
      <c r="J85" s="13"/>
      <c r="K85" s="13"/>
      <c r="L85" s="13">
        <v>76</v>
      </c>
      <c r="M85" s="13">
        <v>239</v>
      </c>
      <c r="N85" s="19">
        <v>2882</v>
      </c>
      <c r="O85" s="19">
        <v>3145</v>
      </c>
      <c r="P85" s="13"/>
      <c r="Q85" s="13"/>
      <c r="R85" s="13"/>
      <c r="S85" s="13"/>
      <c r="T85" s="13"/>
      <c r="U85" s="13">
        <v>355</v>
      </c>
      <c r="V85" s="13">
        <v>2211</v>
      </c>
    </row>
    <row r="86" spans="1:22" x14ac:dyDescent="0.2">
      <c r="A86" s="13"/>
      <c r="B86" s="78" t="s">
        <v>456</v>
      </c>
      <c r="C86" s="13" t="s">
        <v>122</v>
      </c>
      <c r="D86" s="20">
        <v>2.0879629629629626E-2</v>
      </c>
      <c r="E86" s="13">
        <v>82</v>
      </c>
      <c r="F86" s="13">
        <v>243</v>
      </c>
      <c r="G86" s="27">
        <v>2074</v>
      </c>
      <c r="H86" s="19">
        <v>2963</v>
      </c>
      <c r="I86" s="52">
        <f>SUM(F86,F87)/SUM(E86,E87)</f>
        <v>3.0561797752808988</v>
      </c>
      <c r="J86" s="13"/>
      <c r="K86" s="13"/>
      <c r="L86" s="13">
        <v>148</v>
      </c>
      <c r="M86" s="13">
        <v>576</v>
      </c>
      <c r="N86" s="19">
        <v>3821</v>
      </c>
      <c r="O86" s="19">
        <v>3892</v>
      </c>
      <c r="P86" s="52">
        <f>SUM(M86:M87)/SUM(L86:L87)</f>
        <v>4.1818181818181817</v>
      </c>
      <c r="Q86" s="13"/>
      <c r="R86" s="13"/>
      <c r="S86" s="13"/>
      <c r="T86" s="13"/>
      <c r="U86" s="13">
        <v>508</v>
      </c>
      <c r="V86" s="13">
        <v>2843</v>
      </c>
    </row>
    <row r="87" spans="1:22" x14ac:dyDescent="0.2">
      <c r="A87" s="13"/>
      <c r="B87" s="78" t="s">
        <v>457</v>
      </c>
      <c r="C87" s="13" t="s">
        <v>122</v>
      </c>
      <c r="D87" s="20"/>
      <c r="E87" s="13">
        <v>7</v>
      </c>
      <c r="F87" s="13">
        <v>29</v>
      </c>
      <c r="G87" s="27">
        <v>1254</v>
      </c>
      <c r="H87" s="19">
        <v>4143</v>
      </c>
      <c r="I87" s="13"/>
      <c r="J87" s="13"/>
      <c r="K87" s="13"/>
      <c r="L87" s="13">
        <v>39</v>
      </c>
      <c r="M87" s="13">
        <v>206</v>
      </c>
      <c r="N87" s="19">
        <v>4242</v>
      </c>
      <c r="O87" s="19">
        <v>5282</v>
      </c>
      <c r="P87" s="13"/>
      <c r="Q87" s="13"/>
      <c r="R87" s="13"/>
      <c r="S87" s="13"/>
      <c r="T87" s="13"/>
      <c r="U87" s="13">
        <v>42</v>
      </c>
      <c r="V87" s="13">
        <v>226</v>
      </c>
    </row>
    <row r="88" spans="1:22" x14ac:dyDescent="0.2">
      <c r="A88" s="13"/>
      <c r="B88" s="78" t="s">
        <v>458</v>
      </c>
      <c r="C88" s="13" t="s">
        <v>123</v>
      </c>
      <c r="D88" s="20">
        <v>2.9930555555555557E-2</v>
      </c>
      <c r="E88" s="13">
        <v>189</v>
      </c>
      <c r="F88" s="13">
        <v>918</v>
      </c>
      <c r="G88" s="27">
        <v>3723</v>
      </c>
      <c r="H88" s="19">
        <v>4857</v>
      </c>
      <c r="I88" s="52">
        <f>SUM(F88,F89)/SUM(E88,E89)</f>
        <v>4.5478927203065131</v>
      </c>
      <c r="J88" s="52">
        <f>SUM(F88:F94)/SUM(E88:E94)</f>
        <v>4.8086956521739133</v>
      </c>
      <c r="K88" s="13"/>
      <c r="L88" s="13">
        <v>196</v>
      </c>
      <c r="M88" s="19">
        <v>853</v>
      </c>
      <c r="N88" s="19">
        <v>3407</v>
      </c>
      <c r="O88" s="19">
        <v>4352</v>
      </c>
      <c r="P88" s="52">
        <f>SUM(M88:M89)/SUM(L88:L89)</f>
        <v>4.2690582959641254</v>
      </c>
      <c r="Q88" s="52">
        <f>SUM(M88:M94)/SUM(L88:L94)</f>
        <v>4.0785953177257523</v>
      </c>
      <c r="R88" s="13"/>
      <c r="S88" s="13"/>
      <c r="T88" s="13"/>
      <c r="U88" s="13">
        <v>475</v>
      </c>
      <c r="V88" s="13">
        <v>2286</v>
      </c>
    </row>
    <row r="89" spans="1:22" x14ac:dyDescent="0.2">
      <c r="A89" s="13"/>
      <c r="B89" s="78" t="s">
        <v>459</v>
      </c>
      <c r="C89" s="13" t="s">
        <v>123</v>
      </c>
      <c r="D89" s="20"/>
      <c r="E89" s="13">
        <v>72</v>
      </c>
      <c r="F89" s="13">
        <v>269</v>
      </c>
      <c r="G89" s="27">
        <v>3432</v>
      </c>
      <c r="H89" s="19">
        <v>3736</v>
      </c>
      <c r="I89" s="13"/>
      <c r="J89" s="13"/>
      <c r="K89" s="13"/>
      <c r="L89" s="13">
        <v>27</v>
      </c>
      <c r="M89" s="13">
        <v>99</v>
      </c>
      <c r="N89" s="19">
        <v>2694</v>
      </c>
      <c r="O89" s="19">
        <v>3667</v>
      </c>
      <c r="P89" s="13"/>
      <c r="Q89" s="13"/>
      <c r="R89" s="13"/>
      <c r="S89" s="13"/>
      <c r="T89" s="13"/>
      <c r="U89" s="13">
        <v>245</v>
      </c>
      <c r="V89" s="13">
        <v>1237</v>
      </c>
    </row>
    <row r="90" spans="1:22" x14ac:dyDescent="0.2">
      <c r="A90" s="13"/>
      <c r="B90" s="78" t="s">
        <v>460</v>
      </c>
      <c r="C90" s="13" t="s">
        <v>124</v>
      </c>
      <c r="D90" s="20">
        <v>1.315972222222222E-2</v>
      </c>
      <c r="E90" s="13">
        <v>99</v>
      </c>
      <c r="F90" s="13">
        <v>580</v>
      </c>
      <c r="G90" s="27">
        <v>4323</v>
      </c>
      <c r="H90" s="19">
        <v>5859</v>
      </c>
      <c r="I90" s="19">
        <v>5859</v>
      </c>
      <c r="J90" s="13"/>
      <c r="K90" s="13"/>
      <c r="L90" s="13">
        <v>127</v>
      </c>
      <c r="M90" s="13">
        <v>559</v>
      </c>
      <c r="N90" s="19">
        <v>2424</v>
      </c>
      <c r="O90" s="19">
        <v>4402</v>
      </c>
      <c r="P90" s="19">
        <v>4402</v>
      </c>
      <c r="Q90" s="13"/>
      <c r="R90" s="13"/>
      <c r="S90" s="13">
        <v>1</v>
      </c>
      <c r="T90" s="13">
        <v>1</v>
      </c>
      <c r="U90" s="13">
        <v>138</v>
      </c>
      <c r="V90" s="13">
        <v>824</v>
      </c>
    </row>
    <row r="91" spans="1:22" x14ac:dyDescent="0.2">
      <c r="A91" s="13"/>
      <c r="B91" s="78" t="s">
        <v>461</v>
      </c>
      <c r="C91" s="13" t="s">
        <v>125</v>
      </c>
      <c r="D91" s="20">
        <v>2.5046296296296299E-2</v>
      </c>
      <c r="E91" s="13">
        <v>29</v>
      </c>
      <c r="F91" s="13">
        <v>195</v>
      </c>
      <c r="G91" s="27">
        <v>3084</v>
      </c>
      <c r="H91" s="19">
        <v>6724</v>
      </c>
      <c r="I91" s="52">
        <f>SUM(F91,F92)/SUM(E91,E92)</f>
        <v>4.8306878306878307</v>
      </c>
      <c r="J91" s="13"/>
      <c r="K91" s="13"/>
      <c r="L91" s="13">
        <v>12</v>
      </c>
      <c r="M91" s="13">
        <v>45</v>
      </c>
      <c r="N91" s="19">
        <v>3443</v>
      </c>
      <c r="O91" s="19">
        <v>3750</v>
      </c>
      <c r="P91" s="52">
        <f>SUM(M91:M92)/SUM(L91:L92)</f>
        <v>3.8993288590604025</v>
      </c>
      <c r="Q91" s="13"/>
      <c r="R91" s="13"/>
      <c r="S91" s="13"/>
      <c r="T91" s="13"/>
      <c r="U91" s="13">
        <v>11</v>
      </c>
      <c r="V91" s="13">
        <v>45</v>
      </c>
    </row>
    <row r="92" spans="1:22" x14ac:dyDescent="0.2">
      <c r="A92" s="13"/>
      <c r="B92" s="78" t="s">
        <v>462</v>
      </c>
      <c r="C92" s="13" t="s">
        <v>125</v>
      </c>
      <c r="D92" s="20"/>
      <c r="E92" s="13">
        <v>160</v>
      </c>
      <c r="F92" s="13">
        <v>718</v>
      </c>
      <c r="G92" s="27">
        <v>3448</v>
      </c>
      <c r="H92" s="19">
        <v>4488</v>
      </c>
      <c r="I92" s="13"/>
      <c r="J92" s="13"/>
      <c r="K92" s="13"/>
      <c r="L92" s="13">
        <v>137</v>
      </c>
      <c r="M92" s="13">
        <v>536</v>
      </c>
      <c r="N92" s="19">
        <v>3072</v>
      </c>
      <c r="O92" s="19">
        <v>3912</v>
      </c>
      <c r="P92" s="13"/>
      <c r="Q92" s="13"/>
      <c r="R92" s="13"/>
      <c r="S92" s="13">
        <v>18</v>
      </c>
      <c r="T92" s="13">
        <v>55</v>
      </c>
      <c r="U92" s="13">
        <v>369</v>
      </c>
      <c r="V92" s="13">
        <v>2310</v>
      </c>
    </row>
    <row r="93" spans="1:22" x14ac:dyDescent="0.2">
      <c r="A93" s="13"/>
      <c r="B93" s="78" t="s">
        <v>463</v>
      </c>
      <c r="C93" s="13" t="s">
        <v>126</v>
      </c>
      <c r="D93" s="20">
        <v>9.4675925925925917E-3</v>
      </c>
      <c r="E93" s="13">
        <v>98</v>
      </c>
      <c r="F93" s="13">
        <v>377</v>
      </c>
      <c r="G93" s="27">
        <v>2837</v>
      </c>
      <c r="H93" s="19">
        <v>3847</v>
      </c>
      <c r="I93" s="19">
        <v>3847</v>
      </c>
      <c r="J93" s="13"/>
      <c r="K93" s="13"/>
      <c r="L93" s="13">
        <v>74</v>
      </c>
      <c r="M93" s="13">
        <v>252</v>
      </c>
      <c r="N93" s="19">
        <v>2552</v>
      </c>
      <c r="O93" s="19">
        <v>3405</v>
      </c>
      <c r="P93" s="19">
        <v>3405</v>
      </c>
      <c r="Q93" s="13"/>
      <c r="R93" s="13"/>
      <c r="S93" s="13"/>
      <c r="T93" s="13"/>
      <c r="U93" s="13">
        <v>122</v>
      </c>
      <c r="V93" s="13">
        <v>636</v>
      </c>
    </row>
    <row r="94" spans="1:22" x14ac:dyDescent="0.2">
      <c r="A94" s="13"/>
      <c r="B94" s="78" t="s">
        <v>464</v>
      </c>
      <c r="C94" s="13" t="s">
        <v>127</v>
      </c>
      <c r="D94" s="20">
        <v>3.7500000000000003E-3</v>
      </c>
      <c r="E94" s="13">
        <v>43</v>
      </c>
      <c r="F94" s="13">
        <v>261</v>
      </c>
      <c r="G94" s="27">
        <v>6013</v>
      </c>
      <c r="H94" s="19">
        <v>6070</v>
      </c>
      <c r="I94" s="19">
        <v>6070</v>
      </c>
      <c r="J94" s="13"/>
      <c r="K94" s="13"/>
      <c r="L94" s="13">
        <v>25</v>
      </c>
      <c r="M94" s="13">
        <v>95</v>
      </c>
      <c r="N94" s="19">
        <v>2814</v>
      </c>
      <c r="O94" s="19">
        <v>3800</v>
      </c>
      <c r="P94" s="19">
        <v>3800</v>
      </c>
      <c r="Q94" s="13"/>
      <c r="R94" s="13"/>
      <c r="S94" s="13"/>
      <c r="T94" s="13"/>
      <c r="U94" s="13">
        <v>42</v>
      </c>
      <c r="V94" s="13">
        <v>228</v>
      </c>
    </row>
    <row r="95" spans="1:22" x14ac:dyDescent="0.2">
      <c r="A95" s="13"/>
      <c r="B95" s="78" t="s">
        <v>465</v>
      </c>
      <c r="C95" s="13" t="s">
        <v>128</v>
      </c>
      <c r="D95" s="20">
        <v>1.7766203703703704E-2</v>
      </c>
      <c r="E95" s="13">
        <v>125</v>
      </c>
      <c r="F95" s="13">
        <v>580</v>
      </c>
      <c r="G95" s="27">
        <v>3374</v>
      </c>
      <c r="H95" s="19">
        <v>4640</v>
      </c>
      <c r="I95" s="19">
        <v>4640</v>
      </c>
      <c r="J95" s="52">
        <f>SUM(F95:F99)/SUM(E95:E99)</f>
        <v>4.848739495798319</v>
      </c>
      <c r="K95" s="13"/>
      <c r="L95" s="13">
        <v>130</v>
      </c>
      <c r="M95" s="13">
        <v>530</v>
      </c>
      <c r="N95" s="19">
        <v>2272</v>
      </c>
      <c r="O95" s="19">
        <v>4077</v>
      </c>
      <c r="P95" s="19">
        <v>4077</v>
      </c>
      <c r="Q95" s="52">
        <f>SUM(M95:M99)/SUM(L95:L99)</f>
        <v>4.3972332015810274</v>
      </c>
      <c r="R95" s="13"/>
      <c r="S95" s="13">
        <v>1</v>
      </c>
      <c r="T95" s="13">
        <v>6</v>
      </c>
      <c r="U95" s="13">
        <v>302</v>
      </c>
      <c r="V95" s="13">
        <v>1733</v>
      </c>
    </row>
    <row r="96" spans="1:22" x14ac:dyDescent="0.2">
      <c r="A96" s="13"/>
      <c r="B96" s="78" t="s">
        <v>466</v>
      </c>
      <c r="C96" s="13" t="s">
        <v>129</v>
      </c>
      <c r="D96" s="20">
        <v>4.2939814814814811E-3</v>
      </c>
      <c r="E96" s="13">
        <v>50</v>
      </c>
      <c r="F96" s="13">
        <v>239</v>
      </c>
      <c r="G96" s="27">
        <v>3282</v>
      </c>
      <c r="H96" s="19">
        <v>4780</v>
      </c>
      <c r="I96" s="19">
        <v>4780</v>
      </c>
      <c r="J96" s="13"/>
      <c r="K96" s="13"/>
      <c r="L96" s="13">
        <v>13</v>
      </c>
      <c r="M96" s="13">
        <v>51</v>
      </c>
      <c r="N96" s="19">
        <v>2200</v>
      </c>
      <c r="O96" s="19">
        <v>3923</v>
      </c>
      <c r="P96" s="19">
        <v>3923</v>
      </c>
      <c r="Q96" s="13"/>
      <c r="R96" s="13"/>
      <c r="S96" s="13"/>
      <c r="T96" s="13"/>
      <c r="U96" s="13">
        <v>57</v>
      </c>
      <c r="V96" s="13">
        <v>354</v>
      </c>
    </row>
    <row r="97" spans="1:22" x14ac:dyDescent="0.2">
      <c r="A97" s="13"/>
      <c r="B97" s="78" t="s">
        <v>468</v>
      </c>
      <c r="C97" s="13" t="s">
        <v>130</v>
      </c>
      <c r="D97" s="20">
        <v>2.5243055555555557E-2</v>
      </c>
      <c r="E97" s="13">
        <v>105</v>
      </c>
      <c r="F97" s="13">
        <v>533</v>
      </c>
      <c r="G97" s="27">
        <v>5176</v>
      </c>
      <c r="H97" s="19">
        <v>5076</v>
      </c>
      <c r="I97" s="13"/>
      <c r="J97" s="13"/>
      <c r="K97" s="13"/>
      <c r="L97" s="13">
        <v>98</v>
      </c>
      <c r="M97" s="13">
        <v>374</v>
      </c>
      <c r="N97" s="19">
        <v>2793</v>
      </c>
      <c r="O97" s="19">
        <v>3816</v>
      </c>
      <c r="P97" s="52">
        <f>SUM(M97:M98)/SUM(L97:L98)</f>
        <v>4.3351063829787231</v>
      </c>
      <c r="Q97" s="13"/>
      <c r="R97" s="13"/>
      <c r="S97" s="13">
        <v>3</v>
      </c>
      <c r="T97" s="13">
        <v>8</v>
      </c>
      <c r="U97" s="13">
        <v>258</v>
      </c>
      <c r="V97" s="13">
        <v>1485</v>
      </c>
    </row>
    <row r="98" spans="1:22" x14ac:dyDescent="0.2">
      <c r="A98" s="13"/>
      <c r="B98" s="78" t="s">
        <v>467</v>
      </c>
      <c r="C98" s="13" t="s">
        <v>131</v>
      </c>
      <c r="D98" s="20"/>
      <c r="E98" s="13">
        <v>75</v>
      </c>
      <c r="F98" s="13">
        <v>401</v>
      </c>
      <c r="G98" s="27">
        <v>3945</v>
      </c>
      <c r="H98" s="19">
        <v>5347</v>
      </c>
      <c r="I98" s="13"/>
      <c r="J98" s="13"/>
      <c r="K98" s="13"/>
      <c r="L98" s="13">
        <v>90</v>
      </c>
      <c r="M98" s="13">
        <v>441</v>
      </c>
      <c r="N98" s="19">
        <v>4931</v>
      </c>
      <c r="O98" s="19">
        <v>4900</v>
      </c>
      <c r="P98" s="13"/>
      <c r="Q98" s="13"/>
      <c r="R98" s="13"/>
      <c r="S98" s="13"/>
      <c r="T98" s="13"/>
      <c r="U98" s="13">
        <v>172</v>
      </c>
      <c r="V98" s="13">
        <v>866</v>
      </c>
    </row>
    <row r="99" spans="1:22" x14ac:dyDescent="0.2">
      <c r="A99" s="29"/>
      <c r="B99" s="78" t="s">
        <v>469</v>
      </c>
      <c r="C99" s="13" t="s">
        <v>132</v>
      </c>
      <c r="D99" s="20">
        <v>2.225694444444444E-2</v>
      </c>
      <c r="E99" s="13">
        <v>121</v>
      </c>
      <c r="F99" s="13">
        <v>555</v>
      </c>
      <c r="G99" s="27">
        <v>3966</v>
      </c>
      <c r="H99" s="19">
        <v>4587</v>
      </c>
      <c r="I99" s="13"/>
      <c r="J99" s="13"/>
      <c r="K99" s="13"/>
      <c r="L99" s="13">
        <v>175</v>
      </c>
      <c r="M99" s="13">
        <v>829</v>
      </c>
      <c r="N99" s="19">
        <v>4341</v>
      </c>
      <c r="O99" s="19">
        <v>4737</v>
      </c>
      <c r="P99" s="19">
        <v>4737</v>
      </c>
      <c r="Q99" s="13"/>
      <c r="R99" s="13"/>
      <c r="S99" s="13"/>
      <c r="T99" s="13"/>
      <c r="U99" s="13">
        <v>231</v>
      </c>
      <c r="V99" s="13">
        <v>1602</v>
      </c>
    </row>
    <row r="100" spans="1:22" x14ac:dyDescent="0.2">
      <c r="B100" s="78" t="s">
        <v>470</v>
      </c>
      <c r="C100" s="13" t="s">
        <v>133</v>
      </c>
      <c r="D100" s="20">
        <v>2.6041666666666665E-3</v>
      </c>
      <c r="E100" s="13">
        <v>18</v>
      </c>
      <c r="F100" s="13">
        <v>59</v>
      </c>
      <c r="G100" s="27">
        <v>2022</v>
      </c>
      <c r="H100" s="19">
        <v>3278</v>
      </c>
      <c r="I100" s="13"/>
      <c r="J100" s="52">
        <f>SUM(F100:F106)/SUM(E100:E106)</f>
        <v>4.4251968503937009</v>
      </c>
      <c r="K100" s="13"/>
      <c r="L100" s="13">
        <v>21</v>
      </c>
      <c r="M100" s="13">
        <v>84</v>
      </c>
      <c r="N100" s="19">
        <v>2430</v>
      </c>
      <c r="O100" s="19">
        <v>4000</v>
      </c>
      <c r="P100" s="19">
        <v>4000</v>
      </c>
      <c r="Q100" s="52">
        <f>SUM(M100:M106)/SUM(L100:L106)</f>
        <v>3.9047619047619047</v>
      </c>
      <c r="R100" s="13"/>
      <c r="S100" s="13"/>
      <c r="T100" s="13"/>
      <c r="U100" s="13">
        <v>42</v>
      </c>
      <c r="V100" s="13">
        <v>259</v>
      </c>
    </row>
    <row r="101" spans="1:22" x14ac:dyDescent="0.2">
      <c r="B101" s="78" t="s">
        <v>471</v>
      </c>
      <c r="C101" s="13" t="s">
        <v>134</v>
      </c>
      <c r="D101" s="20">
        <v>3.3043981481481487E-2</v>
      </c>
      <c r="E101" s="13">
        <v>87</v>
      </c>
      <c r="F101" s="13">
        <v>472</v>
      </c>
      <c r="G101" s="27">
        <v>4090</v>
      </c>
      <c r="H101" s="19">
        <v>5425</v>
      </c>
      <c r="I101" s="52">
        <f>SUM(F101,F102:F103)/SUM(E101,E102:E103)</f>
        <v>4.442244224422442</v>
      </c>
      <c r="J101" s="13"/>
      <c r="K101" s="13"/>
      <c r="L101" s="13">
        <v>96</v>
      </c>
      <c r="M101" s="13">
        <v>431</v>
      </c>
      <c r="N101" s="19">
        <v>3971</v>
      </c>
      <c r="O101" s="19">
        <v>4490</v>
      </c>
      <c r="P101" s="52">
        <f>SUM(M101:M103)/SUM(L101:L103)</f>
        <v>3.6614785992217898</v>
      </c>
      <c r="Q101" s="13"/>
      <c r="R101" s="13"/>
      <c r="S101" s="13"/>
      <c r="T101" s="13"/>
      <c r="U101" s="13">
        <v>171</v>
      </c>
      <c r="V101" s="13">
        <v>864</v>
      </c>
    </row>
    <row r="102" spans="1:22" x14ac:dyDescent="0.2">
      <c r="B102" s="78" t="s">
        <v>472</v>
      </c>
      <c r="C102" s="13" t="s">
        <v>134</v>
      </c>
      <c r="D102" s="20"/>
      <c r="E102" s="13">
        <v>180</v>
      </c>
      <c r="F102" s="13">
        <v>731</v>
      </c>
      <c r="G102" s="27">
        <v>3416</v>
      </c>
      <c r="H102" s="19">
        <v>4061</v>
      </c>
      <c r="I102" s="13"/>
      <c r="J102" s="13"/>
      <c r="K102" s="13"/>
      <c r="L102" s="13">
        <v>139</v>
      </c>
      <c r="M102" s="13">
        <v>437</v>
      </c>
      <c r="N102" s="19">
        <v>2306</v>
      </c>
      <c r="O102" s="19">
        <v>3144</v>
      </c>
      <c r="P102" s="13"/>
      <c r="Q102" s="13"/>
      <c r="R102" s="13"/>
      <c r="S102" s="13"/>
      <c r="T102" s="13"/>
      <c r="U102" s="13">
        <v>531</v>
      </c>
      <c r="V102" s="13">
        <v>3187</v>
      </c>
    </row>
    <row r="103" spans="1:22" x14ac:dyDescent="0.2">
      <c r="B103" s="78" t="s">
        <v>473</v>
      </c>
      <c r="C103" s="13" t="s">
        <v>134</v>
      </c>
      <c r="D103" s="20"/>
      <c r="E103" s="13">
        <v>36</v>
      </c>
      <c r="F103" s="13">
        <v>143</v>
      </c>
      <c r="G103" s="27">
        <v>2977</v>
      </c>
      <c r="H103" s="19">
        <v>3972</v>
      </c>
      <c r="I103" s="13"/>
      <c r="J103" s="13"/>
      <c r="K103" s="13"/>
      <c r="L103" s="13">
        <v>22</v>
      </c>
      <c r="M103" s="13">
        <v>73</v>
      </c>
      <c r="N103" s="19">
        <v>2512</v>
      </c>
      <c r="O103" s="19">
        <v>3318</v>
      </c>
      <c r="P103" s="13"/>
      <c r="Q103" s="13"/>
      <c r="R103" s="13"/>
      <c r="S103" s="13"/>
      <c r="T103" s="13"/>
      <c r="U103" s="13">
        <v>60</v>
      </c>
      <c r="V103" s="13">
        <v>317</v>
      </c>
    </row>
    <row r="104" spans="1:22" x14ac:dyDescent="0.2">
      <c r="B104" s="78" t="s">
        <v>474</v>
      </c>
      <c r="C104" s="13" t="s">
        <v>135</v>
      </c>
      <c r="D104" s="20">
        <v>5.5787037037037038E-3</v>
      </c>
      <c r="E104" s="13">
        <v>23</v>
      </c>
      <c r="F104" s="13">
        <v>63</v>
      </c>
      <c r="G104" s="27">
        <v>3269</v>
      </c>
      <c r="H104" s="19">
        <v>5250</v>
      </c>
      <c r="I104" s="52">
        <f>SUM(107,F105)/SUM(E104,E105)</f>
        <v>5.416666666666667</v>
      </c>
      <c r="J104" s="13"/>
      <c r="K104" s="13"/>
      <c r="L104" s="13">
        <v>8</v>
      </c>
      <c r="M104" s="13">
        <v>43</v>
      </c>
      <c r="N104" s="19">
        <v>3276</v>
      </c>
      <c r="O104" s="19">
        <v>5375</v>
      </c>
      <c r="P104" s="52">
        <f>SUM(M104:M105)/SUM(L104:L105)</f>
        <v>4.7241379310344831</v>
      </c>
      <c r="Q104" s="13"/>
      <c r="R104" s="13"/>
      <c r="S104" s="13">
        <v>3</v>
      </c>
      <c r="T104" s="13">
        <v>17</v>
      </c>
      <c r="U104" s="13">
        <v>35</v>
      </c>
      <c r="V104" s="13">
        <v>217</v>
      </c>
    </row>
    <row r="105" spans="1:22" x14ac:dyDescent="0.2">
      <c r="B105" s="78" t="s">
        <v>475</v>
      </c>
      <c r="C105" s="13" t="s">
        <v>135</v>
      </c>
      <c r="D105" s="20"/>
      <c r="E105" s="13">
        <v>37</v>
      </c>
      <c r="F105" s="13">
        <v>218</v>
      </c>
      <c r="G105" s="27">
        <v>3896</v>
      </c>
      <c r="H105" s="19">
        <v>5892</v>
      </c>
      <c r="I105" s="13"/>
      <c r="J105" s="13"/>
      <c r="K105" s="13"/>
      <c r="L105" s="13">
        <v>21</v>
      </c>
      <c r="M105" s="13">
        <v>94</v>
      </c>
      <c r="N105" s="19">
        <v>5206</v>
      </c>
      <c r="O105" s="19">
        <v>4476</v>
      </c>
      <c r="P105" s="13"/>
      <c r="Q105" s="13"/>
      <c r="R105" s="13"/>
      <c r="S105" s="13"/>
      <c r="T105" s="13"/>
      <c r="U105" s="13">
        <v>77</v>
      </c>
      <c r="V105" s="13">
        <v>442</v>
      </c>
    </row>
    <row r="106" spans="1:22" x14ac:dyDescent="0.2">
      <c r="B106" s="78" t="s">
        <v>476</v>
      </c>
      <c r="C106" s="13" t="s">
        <v>136</v>
      </c>
      <c r="D106" s="20">
        <v>1.9016203703703705E-2</v>
      </c>
      <c r="E106" s="13">
        <v>0</v>
      </c>
      <c r="F106" s="13">
        <v>0</v>
      </c>
      <c r="G106" s="27">
        <v>0</v>
      </c>
      <c r="H106" s="19">
        <v>0</v>
      </c>
      <c r="I106" s="13"/>
      <c r="J106" s="13"/>
      <c r="K106" s="13"/>
      <c r="L106" s="13">
        <v>239</v>
      </c>
      <c r="M106" s="13">
        <v>970</v>
      </c>
      <c r="N106" s="19">
        <v>3862</v>
      </c>
      <c r="O106" s="19">
        <v>4059</v>
      </c>
      <c r="P106" s="19">
        <v>4054</v>
      </c>
      <c r="Q106" s="13"/>
      <c r="R106" s="13"/>
      <c r="S106" s="13"/>
      <c r="T106" s="13"/>
      <c r="U106" s="13">
        <v>344</v>
      </c>
      <c r="V106" s="13">
        <v>1952</v>
      </c>
    </row>
    <row r="107" spans="1:22" x14ac:dyDescent="0.2">
      <c r="B107" s="78" t="s">
        <v>477</v>
      </c>
      <c r="C107" s="13" t="s">
        <v>137</v>
      </c>
      <c r="D107" s="20">
        <v>2.1400462962962965E-2</v>
      </c>
      <c r="E107" s="13">
        <v>34</v>
      </c>
      <c r="F107" s="13">
        <v>61</v>
      </c>
      <c r="G107" s="27">
        <v>1641</v>
      </c>
      <c r="H107" s="19">
        <v>1794</v>
      </c>
      <c r="I107" s="52">
        <f>SUM(F107:F108)/SUM(E107:E108)</f>
        <v>1.9607843137254901</v>
      </c>
      <c r="J107" s="52">
        <f>SUM(F107:F108)/SUM(E107:E108)</f>
        <v>1.9607843137254901</v>
      </c>
      <c r="K107" s="13"/>
      <c r="L107" s="13">
        <v>58</v>
      </c>
      <c r="M107" s="13">
        <v>155</v>
      </c>
      <c r="N107" s="19">
        <v>1942</v>
      </c>
      <c r="O107" s="19">
        <v>2672</v>
      </c>
      <c r="P107" s="52">
        <f>SUM(M107:M108)/SUM(L107:L108)</f>
        <v>2.9237288135593222</v>
      </c>
      <c r="Q107" s="52">
        <f>SUM(M107:M108)/SUM(L107:L108)</f>
        <v>2.9237288135593222</v>
      </c>
      <c r="R107" s="13"/>
      <c r="S107" s="13"/>
      <c r="T107" s="13"/>
      <c r="U107" s="13">
        <v>298</v>
      </c>
      <c r="V107" s="13">
        <v>1929</v>
      </c>
    </row>
    <row r="108" spans="1:22" x14ac:dyDescent="0.2">
      <c r="B108" s="78" t="s">
        <v>478</v>
      </c>
      <c r="C108" s="13" t="s">
        <v>137</v>
      </c>
      <c r="D108" s="20"/>
      <c r="E108" s="13">
        <v>68</v>
      </c>
      <c r="F108" s="13">
        <v>139</v>
      </c>
      <c r="G108" s="27">
        <v>1585</v>
      </c>
      <c r="H108" s="19">
        <v>2044</v>
      </c>
      <c r="I108" s="13"/>
      <c r="J108" s="13"/>
      <c r="K108" s="13"/>
      <c r="L108" s="13">
        <v>60</v>
      </c>
      <c r="M108" s="13">
        <v>190</v>
      </c>
      <c r="N108" s="19">
        <v>5637</v>
      </c>
      <c r="O108" s="19">
        <v>4532</v>
      </c>
      <c r="P108" s="13"/>
      <c r="Q108" s="13"/>
      <c r="R108" s="13"/>
      <c r="S108" s="13"/>
      <c r="T108" s="13"/>
      <c r="U108" s="13">
        <v>326</v>
      </c>
      <c r="V108" s="13">
        <v>1757</v>
      </c>
    </row>
    <row r="109" spans="1:22" x14ac:dyDescent="0.2">
      <c r="B109" s="78" t="s">
        <v>479</v>
      </c>
      <c r="C109" s="13" t="s">
        <v>138</v>
      </c>
      <c r="D109" s="20">
        <v>3.0462962962962966E-2</v>
      </c>
      <c r="E109" s="13">
        <v>63</v>
      </c>
      <c r="F109" s="13">
        <v>333</v>
      </c>
      <c r="G109" s="27">
        <v>2669</v>
      </c>
      <c r="H109" s="19">
        <v>5286</v>
      </c>
      <c r="I109" s="52">
        <f>SUM(F109:F110)/SUM(E109:E110)</f>
        <v>4.9288537549407119</v>
      </c>
      <c r="J109" s="52">
        <f>SUM(F109:F113)/SUM(E109:E113)</f>
        <v>4.8513800424628446</v>
      </c>
      <c r="K109" s="13"/>
      <c r="L109" s="13">
        <v>47</v>
      </c>
      <c r="M109" s="13">
        <v>213</v>
      </c>
      <c r="N109" s="19">
        <v>5637</v>
      </c>
      <c r="O109" s="19">
        <v>4532</v>
      </c>
      <c r="P109" s="52">
        <f>SUM(M109:M110)/SUM(L109:L110)</f>
        <v>5.0054945054945055</v>
      </c>
      <c r="Q109" s="52">
        <f>SUM(M109:M113)/SUM(L109:L113)</f>
        <v>5.333333333333333</v>
      </c>
      <c r="R109" s="13"/>
      <c r="S109" s="13"/>
      <c r="T109" s="13"/>
      <c r="U109" s="13">
        <v>84</v>
      </c>
      <c r="V109" s="13">
        <v>452</v>
      </c>
    </row>
    <row r="110" spans="1:22" x14ac:dyDescent="0.2">
      <c r="B110" s="78" t="s">
        <v>480</v>
      </c>
      <c r="C110" s="13" t="s">
        <v>138</v>
      </c>
      <c r="D110" s="20"/>
      <c r="E110" s="13">
        <v>190</v>
      </c>
      <c r="F110" s="13">
        <v>914</v>
      </c>
      <c r="G110" s="27">
        <v>3587</v>
      </c>
      <c r="H110" s="19">
        <v>4811</v>
      </c>
      <c r="I110" s="13"/>
      <c r="J110" s="13"/>
      <c r="K110" s="13"/>
      <c r="L110" s="13">
        <v>135</v>
      </c>
      <c r="M110" s="13">
        <v>698</v>
      </c>
      <c r="N110" s="19">
        <v>4527</v>
      </c>
      <c r="O110" s="19">
        <v>5170</v>
      </c>
      <c r="P110" s="13"/>
      <c r="Q110" s="13"/>
      <c r="R110" s="13"/>
      <c r="S110" s="13"/>
      <c r="T110" s="13"/>
      <c r="U110" s="13">
        <v>337</v>
      </c>
      <c r="V110" s="13">
        <v>1901</v>
      </c>
    </row>
    <row r="111" spans="1:22" x14ac:dyDescent="0.2">
      <c r="B111" s="78" t="s">
        <v>481</v>
      </c>
      <c r="C111" s="13" t="s">
        <v>139</v>
      </c>
      <c r="D111" s="20">
        <v>4.9074074074074072E-3</v>
      </c>
      <c r="E111" s="13">
        <v>42</v>
      </c>
      <c r="F111" s="13">
        <v>195</v>
      </c>
      <c r="G111" s="27">
        <v>2967</v>
      </c>
      <c r="H111" s="19">
        <v>4643</v>
      </c>
      <c r="I111" s="19">
        <v>4643</v>
      </c>
      <c r="J111" s="13"/>
      <c r="K111" s="13"/>
      <c r="L111" s="13">
        <v>31</v>
      </c>
      <c r="M111" s="13">
        <v>174</v>
      </c>
      <c r="N111" s="19">
        <v>4263</v>
      </c>
      <c r="O111" s="19">
        <v>5613</v>
      </c>
      <c r="P111" s="19">
        <v>5613</v>
      </c>
      <c r="Q111" s="13"/>
      <c r="R111" s="13"/>
      <c r="S111" s="13"/>
      <c r="T111" s="13"/>
      <c r="U111" s="13">
        <v>84</v>
      </c>
      <c r="V111" s="13">
        <v>593</v>
      </c>
    </row>
    <row r="112" spans="1:22" x14ac:dyDescent="0.2">
      <c r="B112" s="78" t="s">
        <v>482</v>
      </c>
      <c r="C112" s="13" t="s">
        <v>140</v>
      </c>
      <c r="D112" s="20">
        <v>4.8611111111111112E-3</v>
      </c>
      <c r="E112" s="13">
        <v>7</v>
      </c>
      <c r="F112" s="13">
        <v>14</v>
      </c>
      <c r="G112" s="27">
        <v>1414</v>
      </c>
      <c r="H112" s="19">
        <v>2000</v>
      </c>
      <c r="I112" s="19">
        <v>2000</v>
      </c>
      <c r="J112" s="13"/>
      <c r="K112" s="13"/>
      <c r="L112" s="13">
        <v>38</v>
      </c>
      <c r="M112" s="13">
        <v>203</v>
      </c>
      <c r="N112" s="19">
        <v>4775</v>
      </c>
      <c r="O112" s="19">
        <v>5342</v>
      </c>
      <c r="P112" s="19">
        <v>5342</v>
      </c>
      <c r="Q112" s="13"/>
      <c r="R112" s="13"/>
      <c r="S112" s="13"/>
      <c r="T112" s="13"/>
      <c r="U112" s="13">
        <v>132</v>
      </c>
      <c r="V112" s="13">
        <v>724</v>
      </c>
    </row>
    <row r="113" spans="2:22" x14ac:dyDescent="0.2">
      <c r="B113" s="78" t="s">
        <v>483</v>
      </c>
      <c r="C113" s="13" t="s">
        <v>141</v>
      </c>
      <c r="D113" s="20">
        <v>1.9074074074074073E-2</v>
      </c>
      <c r="E113" s="13">
        <v>169</v>
      </c>
      <c r="F113" s="13">
        <v>829</v>
      </c>
      <c r="G113" s="27">
        <v>4902</v>
      </c>
      <c r="H113" s="19">
        <v>4905</v>
      </c>
      <c r="I113" s="19">
        <v>4905</v>
      </c>
      <c r="J113" s="13"/>
      <c r="K113" s="13"/>
      <c r="L113" s="13">
        <v>109</v>
      </c>
      <c r="M113" s="13">
        <v>632</v>
      </c>
      <c r="N113" s="19">
        <v>6356</v>
      </c>
      <c r="O113" s="19">
        <v>5798</v>
      </c>
      <c r="P113" s="19">
        <v>5798</v>
      </c>
      <c r="Q113" s="13"/>
      <c r="R113" s="13"/>
      <c r="S113" s="13"/>
      <c r="T113" s="13"/>
      <c r="U113" s="13">
        <v>317</v>
      </c>
      <c r="V113" s="13">
        <v>2014</v>
      </c>
    </row>
    <row r="114" spans="2:22" x14ac:dyDescent="0.2">
      <c r="B114" s="78" t="s">
        <v>484</v>
      </c>
      <c r="C114" s="13" t="s">
        <v>144</v>
      </c>
      <c r="D114" s="20">
        <v>2.0381944444444446E-2</v>
      </c>
      <c r="E114" s="13">
        <v>120</v>
      </c>
      <c r="F114" s="13">
        <v>918</v>
      </c>
      <c r="G114" s="27">
        <v>7473</v>
      </c>
      <c r="H114" s="19">
        <v>7650</v>
      </c>
      <c r="I114" s="19">
        <v>7650</v>
      </c>
      <c r="J114" s="52">
        <f>SUM(F114:F117)/SUM(E114:E117)</f>
        <v>6.6010101010101012</v>
      </c>
      <c r="K114" s="13"/>
      <c r="L114" s="13">
        <v>117</v>
      </c>
      <c r="M114" s="13">
        <v>1025</v>
      </c>
      <c r="N114" s="19">
        <v>8793</v>
      </c>
      <c r="O114" s="19">
        <v>8761</v>
      </c>
      <c r="P114" s="19">
        <v>8761</v>
      </c>
      <c r="Q114" s="52">
        <f>SUM(M114:M117)/SUM(L114:L117)</f>
        <v>6.9509803921568629</v>
      </c>
      <c r="R114" s="13"/>
      <c r="S114" s="13"/>
      <c r="T114" s="13"/>
      <c r="U114" s="13">
        <v>366</v>
      </c>
      <c r="V114" s="13">
        <v>2213</v>
      </c>
    </row>
    <row r="115" spans="2:22" x14ac:dyDescent="0.2">
      <c r="B115" s="78" t="s">
        <v>485</v>
      </c>
      <c r="C115" s="13" t="s">
        <v>145</v>
      </c>
      <c r="D115" s="20">
        <v>1.1354166666666667E-2</v>
      </c>
      <c r="E115" s="13">
        <v>46</v>
      </c>
      <c r="F115" s="13">
        <v>241</v>
      </c>
      <c r="G115" s="27">
        <v>3177</v>
      </c>
      <c r="H115" s="19">
        <v>4239</v>
      </c>
      <c r="I115" s="52">
        <f>SUM(F115,F116)/SUM(E115,E116)</f>
        <v>4.9285714285714288</v>
      </c>
      <c r="J115" s="13"/>
      <c r="K115" s="13"/>
      <c r="L115" s="13">
        <v>43</v>
      </c>
      <c r="M115" s="13">
        <v>219</v>
      </c>
      <c r="N115" s="19">
        <v>3436</v>
      </c>
      <c r="O115" s="19">
        <v>5093</v>
      </c>
      <c r="P115" s="52">
        <f>SUM(M115:M116)/SUM(L115:L116)</f>
        <v>4.6818181818181817</v>
      </c>
      <c r="Q115" s="13"/>
      <c r="R115" s="13"/>
      <c r="S115" s="13"/>
      <c r="T115" s="13"/>
      <c r="U115" s="13">
        <v>116</v>
      </c>
      <c r="V115" s="13">
        <v>552</v>
      </c>
    </row>
    <row r="116" spans="2:22" x14ac:dyDescent="0.2">
      <c r="B116" s="78" t="s">
        <v>486</v>
      </c>
      <c r="C116" s="13" t="s">
        <v>145</v>
      </c>
      <c r="D116" s="20"/>
      <c r="E116" s="13">
        <v>10</v>
      </c>
      <c r="F116" s="13">
        <v>35</v>
      </c>
      <c r="G116" s="27">
        <v>3008</v>
      </c>
      <c r="H116" s="19">
        <v>3500</v>
      </c>
      <c r="I116" s="13"/>
      <c r="J116" s="13"/>
      <c r="K116" s="13"/>
      <c r="L116" s="13">
        <v>23</v>
      </c>
      <c r="M116" s="13">
        <v>90</v>
      </c>
      <c r="N116" s="19">
        <v>2339</v>
      </c>
      <c r="O116" s="19">
        <v>3913</v>
      </c>
      <c r="P116" s="13"/>
      <c r="Q116" s="13"/>
      <c r="R116" s="13"/>
      <c r="S116" s="13">
        <v>38</v>
      </c>
      <c r="T116" s="13">
        <v>162</v>
      </c>
      <c r="U116" s="13">
        <v>136</v>
      </c>
      <c r="V116" s="13">
        <v>662</v>
      </c>
    </row>
    <row r="117" spans="2:22" x14ac:dyDescent="0.2">
      <c r="B117" s="78" t="s">
        <v>487</v>
      </c>
      <c r="C117" s="13" t="s">
        <v>146</v>
      </c>
      <c r="D117" s="20">
        <v>2.1180555555555553E-3</v>
      </c>
      <c r="E117" s="13">
        <v>22</v>
      </c>
      <c r="F117" s="13">
        <v>113</v>
      </c>
      <c r="G117" s="27">
        <v>2735</v>
      </c>
      <c r="H117" s="19">
        <v>5135</v>
      </c>
      <c r="I117" s="19">
        <v>5135</v>
      </c>
      <c r="J117" s="13"/>
      <c r="K117" s="13"/>
      <c r="L117" s="13">
        <v>21</v>
      </c>
      <c r="M117" s="13">
        <v>84</v>
      </c>
      <c r="N117" s="19">
        <v>1927</v>
      </c>
      <c r="O117" s="19">
        <v>4000</v>
      </c>
      <c r="P117" s="19">
        <v>4000</v>
      </c>
      <c r="Q117" s="13"/>
      <c r="R117" s="13"/>
      <c r="S117" s="13">
        <v>3</v>
      </c>
      <c r="T117" s="13">
        <v>27</v>
      </c>
      <c r="U117" s="13">
        <v>62</v>
      </c>
      <c r="V117" s="13">
        <v>320</v>
      </c>
    </row>
    <row r="118" spans="2:22" x14ac:dyDescent="0.2">
      <c r="B118" s="78" t="s">
        <v>488</v>
      </c>
      <c r="C118" s="13" t="s">
        <v>147</v>
      </c>
      <c r="D118" s="20">
        <v>1.5381944444444443E-2</v>
      </c>
      <c r="E118" s="13">
        <v>142</v>
      </c>
      <c r="F118" s="13">
        <v>787</v>
      </c>
      <c r="G118" s="27">
        <v>4376</v>
      </c>
      <c r="H118" s="19">
        <v>5542</v>
      </c>
      <c r="I118" s="19">
        <v>5542</v>
      </c>
      <c r="J118" s="52">
        <f>SUM(F118:F123)/SUM(E118:E123)</f>
        <v>5.1322160148975788</v>
      </c>
      <c r="K118" s="13"/>
      <c r="L118" s="13">
        <v>105</v>
      </c>
      <c r="M118" s="13">
        <v>676</v>
      </c>
      <c r="N118" s="19">
        <v>6777</v>
      </c>
      <c r="O118" s="19">
        <v>6438</v>
      </c>
      <c r="P118" s="19">
        <v>6438</v>
      </c>
      <c r="Q118" s="52">
        <f>SUM(M118:M123)/SUM(L118:L123)</f>
        <v>5.2487179487179487</v>
      </c>
      <c r="R118" s="13"/>
      <c r="S118" s="13">
        <v>3</v>
      </c>
      <c r="T118" s="13">
        <v>10</v>
      </c>
      <c r="U118" s="13">
        <v>128</v>
      </c>
      <c r="V118" s="13">
        <v>791</v>
      </c>
    </row>
    <row r="119" spans="2:22" x14ac:dyDescent="0.2">
      <c r="B119" s="78" t="s">
        <v>489</v>
      </c>
      <c r="C119" s="28" t="s">
        <v>148</v>
      </c>
      <c r="D119" s="20">
        <v>1.8518518518518517E-3</v>
      </c>
      <c r="E119" s="13">
        <v>17</v>
      </c>
      <c r="F119" s="13">
        <v>117</v>
      </c>
      <c r="G119" s="27">
        <v>4837</v>
      </c>
      <c r="H119" s="19">
        <v>6882</v>
      </c>
      <c r="I119" s="19">
        <v>6882</v>
      </c>
      <c r="J119" s="13"/>
      <c r="K119" s="13"/>
      <c r="L119" s="13">
        <v>5</v>
      </c>
      <c r="M119" s="13">
        <v>25</v>
      </c>
      <c r="N119" s="19">
        <v>3406</v>
      </c>
      <c r="O119" s="19">
        <v>5000</v>
      </c>
      <c r="P119" s="19">
        <v>5000</v>
      </c>
      <c r="Q119" s="13"/>
      <c r="R119" s="13"/>
      <c r="S119" s="13"/>
      <c r="T119" s="13"/>
      <c r="U119" s="13">
        <v>35</v>
      </c>
      <c r="V119" s="13">
        <v>174</v>
      </c>
    </row>
    <row r="120" spans="2:22" x14ac:dyDescent="0.2">
      <c r="B120" s="78" t="s">
        <v>490</v>
      </c>
      <c r="C120" s="13" t="s">
        <v>149</v>
      </c>
      <c r="D120" s="20">
        <v>1.8090277777777778E-2</v>
      </c>
      <c r="E120" s="13">
        <v>115</v>
      </c>
      <c r="F120" s="13">
        <v>542</v>
      </c>
      <c r="G120" s="27">
        <v>3801</v>
      </c>
      <c r="H120" s="19">
        <v>4713</v>
      </c>
      <c r="I120" s="19">
        <v>4713</v>
      </c>
      <c r="J120" s="13"/>
      <c r="K120" s="13"/>
      <c r="L120" s="13">
        <v>124</v>
      </c>
      <c r="M120" s="13">
        <v>608</v>
      </c>
      <c r="N120" s="19">
        <v>4422</v>
      </c>
      <c r="O120" s="19">
        <v>4903</v>
      </c>
      <c r="P120" s="19">
        <v>4903</v>
      </c>
      <c r="Q120" s="13"/>
      <c r="R120" s="13"/>
      <c r="S120" s="13"/>
      <c r="T120" s="13"/>
      <c r="U120" s="13">
        <v>383</v>
      </c>
      <c r="V120" s="13">
        <v>2330</v>
      </c>
    </row>
    <row r="121" spans="2:22" x14ac:dyDescent="0.2">
      <c r="B121" s="78" t="s">
        <v>491</v>
      </c>
      <c r="C121" s="13" t="s">
        <v>150</v>
      </c>
      <c r="D121" s="20">
        <v>1.3020833333333334E-2</v>
      </c>
      <c r="E121" s="13">
        <v>155</v>
      </c>
      <c r="F121" s="13">
        <v>842</v>
      </c>
      <c r="G121" s="27">
        <v>4527</v>
      </c>
      <c r="H121" s="19">
        <v>5432</v>
      </c>
      <c r="I121" s="19">
        <v>5432</v>
      </c>
      <c r="J121" s="13"/>
      <c r="K121" s="13"/>
      <c r="L121" s="13">
        <v>75</v>
      </c>
      <c r="M121" s="13">
        <v>399</v>
      </c>
      <c r="N121" s="19">
        <v>3760</v>
      </c>
      <c r="O121" s="19">
        <v>5320</v>
      </c>
      <c r="P121" s="19">
        <v>5320</v>
      </c>
      <c r="Q121" s="13"/>
      <c r="R121" s="13"/>
      <c r="S121" s="13"/>
      <c r="T121" s="13"/>
      <c r="U121" s="13">
        <v>245</v>
      </c>
      <c r="V121" s="13">
        <v>1460</v>
      </c>
    </row>
    <row r="122" spans="2:22" x14ac:dyDescent="0.2">
      <c r="B122" s="78" t="s">
        <v>492</v>
      </c>
      <c r="C122" s="13" t="s">
        <v>151</v>
      </c>
      <c r="D122" s="20">
        <v>1.252314814814815E-2</v>
      </c>
      <c r="E122" s="13">
        <v>91</v>
      </c>
      <c r="F122" s="13">
        <v>400</v>
      </c>
      <c r="G122" s="27">
        <v>2897</v>
      </c>
      <c r="H122" s="19">
        <v>4396</v>
      </c>
      <c r="I122" s="52">
        <f>SUM(F122,F123)/SUM(E122,E123)</f>
        <v>4.333333333333333</v>
      </c>
      <c r="J122" s="13"/>
      <c r="K122" s="13"/>
      <c r="L122" s="13">
        <v>64</v>
      </c>
      <c r="M122" s="13">
        <v>236</v>
      </c>
      <c r="N122" s="19">
        <v>2053</v>
      </c>
      <c r="O122" s="19">
        <v>3688</v>
      </c>
      <c r="P122" s="52">
        <f>SUM(M122:M123)/SUM(L122:L123)</f>
        <v>4.1851851851851851</v>
      </c>
      <c r="Q122" s="13"/>
      <c r="R122" s="13"/>
      <c r="S122" s="13"/>
      <c r="T122" s="13"/>
      <c r="U122" s="13">
        <v>235</v>
      </c>
      <c r="V122" s="13">
        <v>1254</v>
      </c>
    </row>
    <row r="123" spans="2:22" x14ac:dyDescent="0.2">
      <c r="B123" s="78" t="s">
        <v>493</v>
      </c>
      <c r="C123" s="13" t="s">
        <v>151</v>
      </c>
      <c r="D123" s="20"/>
      <c r="E123" s="13">
        <v>17</v>
      </c>
      <c r="F123" s="13">
        <v>68</v>
      </c>
      <c r="G123" s="27">
        <v>1680</v>
      </c>
      <c r="H123" s="19">
        <v>4000</v>
      </c>
      <c r="I123" s="13"/>
      <c r="J123" s="13"/>
      <c r="K123" s="13"/>
      <c r="L123" s="13">
        <v>17</v>
      </c>
      <c r="M123" s="13">
        <v>103</v>
      </c>
      <c r="N123" s="19">
        <v>2859</v>
      </c>
      <c r="O123" s="19">
        <v>6059</v>
      </c>
      <c r="P123" s="13"/>
      <c r="Q123" s="13"/>
      <c r="R123" s="13"/>
      <c r="S123" s="13"/>
      <c r="T123" s="13"/>
      <c r="U123" s="13">
        <v>71</v>
      </c>
      <c r="V123" s="13">
        <v>511</v>
      </c>
    </row>
    <row r="124" spans="2:22" x14ac:dyDescent="0.2">
      <c r="B124" s="78" t="s">
        <v>376</v>
      </c>
      <c r="C124" s="13" t="s">
        <v>152</v>
      </c>
      <c r="D124" s="20">
        <v>2.2314814814814815E-2</v>
      </c>
      <c r="E124" s="13">
        <v>88</v>
      </c>
      <c r="F124" s="13">
        <v>326</v>
      </c>
      <c r="G124" s="27">
        <v>2572</v>
      </c>
      <c r="H124" s="19">
        <v>3705</v>
      </c>
      <c r="I124" s="52">
        <f>SUM(F124,F125)/SUM(E124,E125)</f>
        <v>3.9655172413793105</v>
      </c>
      <c r="J124" s="52">
        <f>SUM(F124:F131)/SUM(E124:E131)</f>
        <v>4.3091787439613523</v>
      </c>
      <c r="K124" s="13"/>
      <c r="L124" s="13">
        <v>128</v>
      </c>
      <c r="M124" s="13">
        <v>531</v>
      </c>
      <c r="N124" s="19">
        <v>3267</v>
      </c>
      <c r="O124" s="19">
        <v>4148</v>
      </c>
      <c r="P124" s="52">
        <f>SUM(M124:M125)/SUM(L124:L125)</f>
        <v>3.9673202614379086</v>
      </c>
      <c r="Q124" s="52">
        <f>SUM(M124:M131)/SUM(L124:L131)</f>
        <v>3.5071428571428571</v>
      </c>
      <c r="R124" s="13"/>
      <c r="S124" s="13"/>
      <c r="T124" s="13"/>
      <c r="U124" s="13">
        <v>405</v>
      </c>
      <c r="V124" s="13">
        <v>2475</v>
      </c>
    </row>
    <row r="125" spans="2:22" x14ac:dyDescent="0.2">
      <c r="B125" s="78" t="s">
        <v>377</v>
      </c>
      <c r="C125" s="13" t="s">
        <v>152</v>
      </c>
      <c r="D125" s="20"/>
      <c r="E125" s="13">
        <v>28</v>
      </c>
      <c r="F125" s="13">
        <v>134</v>
      </c>
      <c r="G125" s="27">
        <v>2820</v>
      </c>
      <c r="H125" s="19">
        <v>4786</v>
      </c>
      <c r="I125" s="13"/>
      <c r="J125" s="13"/>
      <c r="K125" s="13"/>
      <c r="L125" s="13">
        <v>25</v>
      </c>
      <c r="M125" s="13">
        <v>76</v>
      </c>
      <c r="N125" s="19">
        <v>1777</v>
      </c>
      <c r="O125" s="19">
        <v>3040</v>
      </c>
      <c r="P125" s="13"/>
      <c r="Q125" s="13"/>
      <c r="R125" s="13"/>
      <c r="S125" s="13"/>
      <c r="T125" s="13"/>
      <c r="U125" s="13">
        <v>23</v>
      </c>
      <c r="V125" s="13">
        <v>109</v>
      </c>
    </row>
    <row r="126" spans="2:22" x14ac:dyDescent="0.2">
      <c r="B126" s="78" t="s">
        <v>495</v>
      </c>
      <c r="C126" s="13" t="s">
        <v>494</v>
      </c>
      <c r="D126" s="20">
        <v>2.3819444444444445E-2</v>
      </c>
      <c r="E126" s="13">
        <v>203</v>
      </c>
      <c r="F126" s="13">
        <v>1036</v>
      </c>
      <c r="G126" s="27">
        <v>4682</v>
      </c>
      <c r="H126" s="19">
        <v>5103</v>
      </c>
      <c r="I126" s="19">
        <v>5103</v>
      </c>
      <c r="J126" s="13"/>
      <c r="K126" s="13"/>
      <c r="L126" s="13">
        <v>156</v>
      </c>
      <c r="M126" s="19">
        <v>497</v>
      </c>
      <c r="N126" s="19">
        <v>2526</v>
      </c>
      <c r="O126" s="19">
        <v>3186</v>
      </c>
      <c r="P126" s="19">
        <v>3186</v>
      </c>
      <c r="Q126" s="13"/>
      <c r="R126" s="13"/>
      <c r="S126" s="13"/>
      <c r="T126" s="13"/>
      <c r="U126" s="13">
        <v>370</v>
      </c>
      <c r="V126" s="13">
        <v>2207</v>
      </c>
    </row>
    <row r="127" spans="2:22" x14ac:dyDescent="0.2">
      <c r="B127" s="78" t="s">
        <v>496</v>
      </c>
      <c r="C127" s="13" t="s">
        <v>153</v>
      </c>
      <c r="D127" s="20">
        <v>1.726851851851852E-2</v>
      </c>
      <c r="E127" s="13">
        <v>41</v>
      </c>
      <c r="F127" s="13">
        <v>234</v>
      </c>
      <c r="G127" s="27">
        <v>4484</v>
      </c>
      <c r="H127" s="19">
        <v>5707</v>
      </c>
      <c r="I127" s="52">
        <f>SUM(F127,F128)/SUM(E127,E128)</f>
        <v>5.0135135135135132</v>
      </c>
      <c r="J127" s="13"/>
      <c r="K127" s="13"/>
      <c r="L127" s="13">
        <v>63</v>
      </c>
      <c r="M127" s="13">
        <v>289</v>
      </c>
      <c r="N127" s="19">
        <v>3926</v>
      </c>
      <c r="O127" s="19">
        <v>4587</v>
      </c>
      <c r="P127" s="52">
        <f>SUM(M127:M128)/SUM(L127:L128)</f>
        <v>4.3492063492063489</v>
      </c>
      <c r="Q127" s="13"/>
      <c r="R127" s="13"/>
      <c r="S127" s="13"/>
      <c r="T127" s="13"/>
      <c r="U127" s="13">
        <v>166</v>
      </c>
      <c r="V127" s="13">
        <v>1029</v>
      </c>
    </row>
    <row r="128" spans="2:22" x14ac:dyDescent="0.2">
      <c r="B128" s="78" t="s">
        <v>497</v>
      </c>
      <c r="C128" s="13" t="s">
        <v>153</v>
      </c>
      <c r="D128" s="20"/>
      <c r="E128" s="13">
        <v>33</v>
      </c>
      <c r="F128" s="13">
        <v>137</v>
      </c>
      <c r="G128" s="27">
        <v>3211</v>
      </c>
      <c r="H128" s="19">
        <v>4152</v>
      </c>
      <c r="I128" s="13"/>
      <c r="J128" s="13"/>
      <c r="K128" s="13"/>
      <c r="L128" s="13">
        <v>63</v>
      </c>
      <c r="M128" s="13">
        <v>259</v>
      </c>
      <c r="N128" s="19">
        <v>2993</v>
      </c>
      <c r="O128" s="19">
        <v>4111</v>
      </c>
      <c r="P128" s="13"/>
      <c r="Q128" s="13"/>
      <c r="R128" s="13"/>
      <c r="S128" s="13"/>
      <c r="T128" s="13"/>
      <c r="U128" s="13">
        <v>183</v>
      </c>
      <c r="V128" s="13">
        <v>1027</v>
      </c>
    </row>
    <row r="129" spans="2:22" x14ac:dyDescent="0.2">
      <c r="B129" s="78" t="s">
        <v>380</v>
      </c>
      <c r="C129" s="13" t="s">
        <v>154</v>
      </c>
      <c r="D129" s="20">
        <v>3.6377314814814814E-2</v>
      </c>
      <c r="E129" s="13">
        <v>1</v>
      </c>
      <c r="F129" s="13">
        <v>5</v>
      </c>
      <c r="G129" s="27" t="s">
        <v>41</v>
      </c>
      <c r="H129" s="19">
        <v>5000</v>
      </c>
      <c r="I129" s="52">
        <f>SUM(F129,F130:F131)/SUM(E129,E130:E131)</f>
        <v>3.5482456140350878</v>
      </c>
      <c r="J129" s="13"/>
      <c r="K129" s="13"/>
      <c r="L129" s="13">
        <v>6</v>
      </c>
      <c r="M129" s="13">
        <v>17</v>
      </c>
      <c r="N129" s="19">
        <v>1951</v>
      </c>
      <c r="O129" s="19">
        <v>2833</v>
      </c>
      <c r="P129" s="52">
        <f>SUM(M129:M131)/SUM(L129:L131)</f>
        <v>3.030188679245283</v>
      </c>
      <c r="Q129" s="13"/>
      <c r="R129" s="13"/>
      <c r="S129" s="13"/>
      <c r="T129" s="13"/>
      <c r="U129" s="13">
        <v>16</v>
      </c>
      <c r="V129" s="13">
        <v>85</v>
      </c>
    </row>
    <row r="130" spans="2:22" x14ac:dyDescent="0.2">
      <c r="B130" s="78" t="s">
        <v>381</v>
      </c>
      <c r="C130" s="13" t="s">
        <v>154</v>
      </c>
      <c r="D130" s="20"/>
      <c r="E130" s="13">
        <v>171</v>
      </c>
      <c r="F130" s="13">
        <v>612</v>
      </c>
      <c r="G130" s="27">
        <v>3460</v>
      </c>
      <c r="H130" s="19">
        <v>3579</v>
      </c>
      <c r="I130" s="13"/>
      <c r="J130" s="13"/>
      <c r="K130" s="13"/>
      <c r="L130" s="13">
        <v>185</v>
      </c>
      <c r="M130" s="13">
        <v>530</v>
      </c>
      <c r="N130" s="19">
        <v>2657</v>
      </c>
      <c r="O130" s="19">
        <v>2865</v>
      </c>
      <c r="P130" s="13"/>
      <c r="Q130" s="13"/>
      <c r="R130" s="13"/>
      <c r="S130" s="13"/>
      <c r="T130" s="13"/>
      <c r="U130" s="13">
        <v>647</v>
      </c>
      <c r="V130" s="13">
        <v>3430</v>
      </c>
    </row>
    <row r="131" spans="2:22" x14ac:dyDescent="0.2">
      <c r="B131" s="78" t="s">
        <v>498</v>
      </c>
      <c r="C131" s="13" t="s">
        <v>154</v>
      </c>
      <c r="D131" s="20"/>
      <c r="E131" s="13">
        <v>56</v>
      </c>
      <c r="F131" s="13">
        <v>192</v>
      </c>
      <c r="G131" s="27">
        <v>2441</v>
      </c>
      <c r="H131" s="19">
        <v>3429</v>
      </c>
      <c r="I131" s="13"/>
      <c r="J131" s="13"/>
      <c r="K131" s="13"/>
      <c r="L131" s="13">
        <v>74</v>
      </c>
      <c r="M131" s="13">
        <v>256</v>
      </c>
      <c r="N131" s="19">
        <v>1974</v>
      </c>
      <c r="O131" s="19">
        <v>3459</v>
      </c>
      <c r="P131" s="13"/>
      <c r="Q131" s="13"/>
      <c r="R131" s="13"/>
      <c r="S131" s="13"/>
      <c r="T131" s="13"/>
      <c r="U131" s="13">
        <v>217</v>
      </c>
      <c r="V131" s="13">
        <v>1024</v>
      </c>
    </row>
    <row r="132" spans="2:22" x14ac:dyDescent="0.2">
      <c r="B132" s="78" t="s">
        <v>499</v>
      </c>
      <c r="C132" s="13" t="s">
        <v>155</v>
      </c>
      <c r="D132" s="20">
        <v>1.1249999999999998E-2</v>
      </c>
      <c r="E132" s="13">
        <v>61</v>
      </c>
      <c r="F132" s="13">
        <v>247</v>
      </c>
      <c r="G132" s="27">
        <v>3086</v>
      </c>
      <c r="H132" s="19">
        <v>4049</v>
      </c>
      <c r="I132" s="52">
        <f>SUM(F132,F133)/SUM(E132,E133)</f>
        <v>4.658823529411765</v>
      </c>
      <c r="J132" s="52">
        <f>SUM(F132:F135)/SUM(E132:E135)</f>
        <v>4.4890109890109891</v>
      </c>
      <c r="K132" s="13"/>
      <c r="L132" s="13">
        <v>51</v>
      </c>
      <c r="M132" s="13">
        <v>217</v>
      </c>
      <c r="N132" s="19">
        <v>2543</v>
      </c>
      <c r="O132" s="19">
        <v>4255</v>
      </c>
      <c r="P132" s="19">
        <v>4255</v>
      </c>
      <c r="Q132" s="52">
        <f>SUM(M132:M135)/SUM(L132:L135)</f>
        <v>5.2330316742081449</v>
      </c>
      <c r="R132" s="13"/>
      <c r="S132" s="13"/>
      <c r="T132" s="13"/>
      <c r="U132" s="13">
        <v>209</v>
      </c>
      <c r="V132" s="13">
        <v>1237</v>
      </c>
    </row>
    <row r="133" spans="2:22" x14ac:dyDescent="0.2">
      <c r="B133" s="78" t="s">
        <v>500</v>
      </c>
      <c r="C133" s="13" t="s">
        <v>501</v>
      </c>
      <c r="D133" s="20">
        <v>1.1689814814814814E-2</v>
      </c>
      <c r="E133" s="13">
        <v>109</v>
      </c>
      <c r="F133" s="13">
        <v>545</v>
      </c>
      <c r="G133" s="27">
        <v>4687</v>
      </c>
      <c r="H133" s="19">
        <v>5000</v>
      </c>
      <c r="I133" s="13"/>
      <c r="J133" s="13"/>
      <c r="K133" s="13"/>
      <c r="L133" s="13">
        <v>104</v>
      </c>
      <c r="M133" s="13">
        <v>594</v>
      </c>
      <c r="N133" s="19">
        <v>4045</v>
      </c>
      <c r="O133" s="19">
        <v>5712</v>
      </c>
      <c r="P133" s="19">
        <v>5712</v>
      </c>
      <c r="Q133" s="13"/>
      <c r="R133" s="13"/>
      <c r="S133" s="13"/>
      <c r="T133" s="13"/>
      <c r="U133" s="13">
        <v>399</v>
      </c>
      <c r="V133" s="13">
        <v>1977</v>
      </c>
    </row>
    <row r="134" spans="2:22" x14ac:dyDescent="0.2">
      <c r="B134" s="78" t="s">
        <v>502</v>
      </c>
      <c r="C134" s="13" t="s">
        <v>156</v>
      </c>
      <c r="D134" s="20">
        <v>1.7962962962962962E-2</v>
      </c>
      <c r="E134" s="13">
        <v>118</v>
      </c>
      <c r="F134" s="13">
        <v>533</v>
      </c>
      <c r="G134" s="27">
        <v>3512</v>
      </c>
      <c r="H134" s="19">
        <v>4517</v>
      </c>
      <c r="I134" s="19">
        <v>4517</v>
      </c>
      <c r="J134" s="13"/>
      <c r="K134" s="13"/>
      <c r="L134" s="13">
        <v>193</v>
      </c>
      <c r="M134" s="13">
        <v>1077</v>
      </c>
      <c r="N134" s="19">
        <v>6202</v>
      </c>
      <c r="O134" s="19">
        <v>5580</v>
      </c>
      <c r="P134" s="19">
        <v>5580</v>
      </c>
      <c r="Q134" s="13"/>
      <c r="R134" s="13"/>
      <c r="S134" s="13"/>
      <c r="T134" s="13"/>
      <c r="U134" s="13">
        <v>253</v>
      </c>
      <c r="V134" s="13">
        <v>1346</v>
      </c>
    </row>
    <row r="135" spans="2:22" x14ac:dyDescent="0.2">
      <c r="B135" s="78" t="s">
        <v>382</v>
      </c>
      <c r="C135" s="13" t="s">
        <v>157</v>
      </c>
      <c r="D135" s="20">
        <v>1.3900462962962962E-2</v>
      </c>
      <c r="E135" s="13">
        <v>76</v>
      </c>
      <c r="F135" s="13">
        <v>309</v>
      </c>
      <c r="G135" s="27">
        <v>2769</v>
      </c>
      <c r="H135" s="19">
        <v>4066</v>
      </c>
      <c r="I135" s="19">
        <v>4066</v>
      </c>
      <c r="J135" s="13"/>
      <c r="K135" s="13"/>
      <c r="L135" s="13">
        <v>94</v>
      </c>
      <c r="M135" s="13">
        <v>425</v>
      </c>
      <c r="N135" s="19">
        <v>3741</v>
      </c>
      <c r="O135" s="19">
        <v>4521</v>
      </c>
      <c r="P135" s="19">
        <v>4521</v>
      </c>
      <c r="Q135" s="13"/>
      <c r="R135" s="13"/>
      <c r="S135" s="13">
        <v>5</v>
      </c>
      <c r="T135" s="13">
        <v>13</v>
      </c>
      <c r="U135" s="13">
        <v>473</v>
      </c>
      <c r="V135" s="13">
        <v>2702</v>
      </c>
    </row>
    <row r="136" spans="2:22" x14ac:dyDescent="0.2">
      <c r="B136" s="78" t="s">
        <v>383</v>
      </c>
      <c r="C136" s="13" t="s">
        <v>158</v>
      </c>
      <c r="D136" s="20">
        <v>3.4062500000000002E-2</v>
      </c>
      <c r="E136" s="13">
        <v>138</v>
      </c>
      <c r="F136" s="13">
        <v>620</v>
      </c>
      <c r="G136" s="27">
        <v>3418</v>
      </c>
      <c r="H136" s="19">
        <v>4493</v>
      </c>
      <c r="I136" s="52">
        <f>SUM(F136,F137)/SUM(E136,E137)</f>
        <v>4.4110169491525424</v>
      </c>
      <c r="J136" s="52">
        <f>SUM(F136:F141)/SUM(E136:E141)</f>
        <v>4.7632183908045977</v>
      </c>
      <c r="K136" s="52">
        <f>SUM(F136:F167)/SUM(E136:E167)</f>
        <v>4.6794759825327512</v>
      </c>
      <c r="L136" s="13">
        <v>137</v>
      </c>
      <c r="M136" s="13">
        <v>633</v>
      </c>
      <c r="N136" s="19">
        <v>3316</v>
      </c>
      <c r="O136" s="19">
        <v>4620</v>
      </c>
      <c r="P136" s="52">
        <f>SUM(M136:M137)/SUM(L136:L137)</f>
        <v>4.7868020304568528</v>
      </c>
      <c r="Q136" s="52">
        <f>SUM(M136:M141)/SUM(L136:L141)</f>
        <v>4.4235294117647062</v>
      </c>
      <c r="R136" s="52">
        <f>SUM(M136:M167)/SUM(L136:L167)</f>
        <v>4.5713658322353972</v>
      </c>
      <c r="S136" s="52"/>
      <c r="T136" s="52"/>
      <c r="U136" s="13">
        <v>575</v>
      </c>
      <c r="V136" s="13">
        <v>3355</v>
      </c>
    </row>
    <row r="137" spans="2:22" x14ac:dyDescent="0.2">
      <c r="B137" s="78" t="s">
        <v>384</v>
      </c>
      <c r="C137" s="13" t="s">
        <v>158</v>
      </c>
      <c r="D137" s="20"/>
      <c r="E137" s="13">
        <v>98</v>
      </c>
      <c r="F137" s="13">
        <v>421</v>
      </c>
      <c r="G137" s="27">
        <v>3201</v>
      </c>
      <c r="H137" s="19">
        <v>4296</v>
      </c>
      <c r="I137" s="13"/>
      <c r="J137" s="13"/>
      <c r="K137" s="13"/>
      <c r="L137" s="13">
        <v>60</v>
      </c>
      <c r="M137" s="13">
        <v>310</v>
      </c>
      <c r="N137" s="19">
        <v>4409</v>
      </c>
      <c r="O137" s="19">
        <v>5167</v>
      </c>
      <c r="P137" s="13"/>
      <c r="Q137" s="13"/>
      <c r="R137" s="13"/>
      <c r="S137" s="13"/>
      <c r="T137" s="13"/>
      <c r="U137" s="13">
        <v>239</v>
      </c>
      <c r="V137" s="13">
        <v>1264</v>
      </c>
    </row>
    <row r="138" spans="2:22" x14ac:dyDescent="0.2">
      <c r="B138" s="78" t="s">
        <v>503</v>
      </c>
      <c r="C138" s="13" t="s">
        <v>159</v>
      </c>
      <c r="D138" s="20">
        <v>2.4120370370370372E-2</v>
      </c>
      <c r="E138" s="13">
        <v>122</v>
      </c>
      <c r="F138" s="13">
        <v>674</v>
      </c>
      <c r="G138" s="27">
        <v>4282</v>
      </c>
      <c r="H138" s="19">
        <v>5525</v>
      </c>
      <c r="I138" s="52">
        <f>SUM(F138,F139,F140)/SUM(E138,E139,E140)</f>
        <v>5.2922077922077921</v>
      </c>
      <c r="J138" s="13"/>
      <c r="K138" s="13"/>
      <c r="L138" s="13">
        <v>53</v>
      </c>
      <c r="M138" s="13">
        <v>221</v>
      </c>
      <c r="N138" s="19">
        <v>2662</v>
      </c>
      <c r="O138" s="19">
        <v>4170</v>
      </c>
      <c r="P138" s="52">
        <f>SUM(M138:M140)/SUM(L138:L140)</f>
        <v>3.5725806451612905</v>
      </c>
      <c r="Q138" s="13"/>
      <c r="R138" s="13"/>
      <c r="S138" s="13"/>
      <c r="T138" s="13"/>
      <c r="U138" s="13">
        <v>55</v>
      </c>
      <c r="V138" s="13">
        <v>328</v>
      </c>
    </row>
    <row r="139" spans="2:22" x14ac:dyDescent="0.2">
      <c r="B139" s="78" t="s">
        <v>504</v>
      </c>
      <c r="C139" s="13" t="s">
        <v>159</v>
      </c>
      <c r="D139" s="20"/>
      <c r="E139" s="13">
        <v>8</v>
      </c>
      <c r="F139" s="13">
        <v>22</v>
      </c>
      <c r="G139" s="27">
        <v>1854</v>
      </c>
      <c r="H139" s="19">
        <v>2750</v>
      </c>
      <c r="I139" s="13"/>
      <c r="J139" s="13"/>
      <c r="K139" s="13"/>
      <c r="L139" s="13">
        <v>17</v>
      </c>
      <c r="M139" s="13">
        <v>11</v>
      </c>
      <c r="N139" s="19">
        <v>5158</v>
      </c>
      <c r="O139" s="19">
        <v>6529</v>
      </c>
      <c r="P139" s="13"/>
      <c r="Q139" s="13"/>
      <c r="R139" s="13"/>
      <c r="S139" s="13"/>
      <c r="T139" s="13"/>
      <c r="U139" s="13">
        <v>153</v>
      </c>
      <c r="V139" s="13">
        <v>1001</v>
      </c>
    </row>
    <row r="140" spans="2:22" x14ac:dyDescent="0.2">
      <c r="B140" s="78" t="s">
        <v>505</v>
      </c>
      <c r="C140" s="13" t="s">
        <v>159</v>
      </c>
      <c r="D140" s="20"/>
      <c r="E140" s="13">
        <v>24</v>
      </c>
      <c r="F140" s="13">
        <v>119</v>
      </c>
      <c r="G140" s="27">
        <v>3857</v>
      </c>
      <c r="H140" s="19">
        <v>4958</v>
      </c>
      <c r="I140" s="13"/>
      <c r="J140" s="13"/>
      <c r="K140" s="13"/>
      <c r="L140" s="13">
        <v>54</v>
      </c>
      <c r="M140" s="13">
        <v>211</v>
      </c>
      <c r="N140" s="19">
        <v>3926</v>
      </c>
      <c r="O140" s="19">
        <v>3907</v>
      </c>
      <c r="P140" s="13"/>
      <c r="Q140" s="13"/>
      <c r="R140" s="13"/>
      <c r="S140" s="13"/>
      <c r="T140" s="13"/>
      <c r="U140" s="13">
        <v>49</v>
      </c>
      <c r="V140" s="13">
        <v>225</v>
      </c>
    </row>
    <row r="141" spans="2:22" x14ac:dyDescent="0.2">
      <c r="B141" s="78" t="s">
        <v>506</v>
      </c>
      <c r="C141" s="13" t="s">
        <v>160</v>
      </c>
      <c r="D141" s="20">
        <v>1.0717592592592593E-2</v>
      </c>
      <c r="E141" s="13">
        <v>45</v>
      </c>
      <c r="F141" s="13">
        <v>216</v>
      </c>
      <c r="G141" s="27">
        <v>2956</v>
      </c>
      <c r="H141" s="19">
        <v>4800</v>
      </c>
      <c r="I141" s="19">
        <v>4800</v>
      </c>
      <c r="J141" s="13"/>
      <c r="K141" s="13"/>
      <c r="L141" s="13">
        <v>104</v>
      </c>
      <c r="M141" s="13">
        <v>494</v>
      </c>
      <c r="N141" s="19">
        <v>3477</v>
      </c>
      <c r="O141" s="19">
        <v>4750</v>
      </c>
      <c r="P141" s="19">
        <v>4750</v>
      </c>
      <c r="Q141" s="13"/>
      <c r="R141" s="13"/>
      <c r="S141" s="13"/>
      <c r="T141" s="13"/>
      <c r="U141" s="13">
        <v>44</v>
      </c>
      <c r="V141" s="13">
        <v>199</v>
      </c>
    </row>
    <row r="142" spans="2:22" x14ac:dyDescent="0.2">
      <c r="B142" s="78" t="s">
        <v>507</v>
      </c>
      <c r="C142" s="13" t="s">
        <v>161</v>
      </c>
      <c r="D142" s="20">
        <v>2.673611111111111E-3</v>
      </c>
      <c r="E142" s="13">
        <v>36</v>
      </c>
      <c r="F142" s="13">
        <v>163</v>
      </c>
      <c r="G142" s="27">
        <v>2421</v>
      </c>
      <c r="H142" s="19">
        <v>4528</v>
      </c>
      <c r="I142" s="19">
        <v>4528</v>
      </c>
      <c r="J142" s="52">
        <f>SUM(F142:F143)/SUM(E142:E143)</f>
        <v>4.7834394904458595</v>
      </c>
      <c r="K142" s="13"/>
      <c r="L142" s="13">
        <v>9</v>
      </c>
      <c r="M142" s="13">
        <v>39</v>
      </c>
      <c r="N142" s="19">
        <v>1333</v>
      </c>
      <c r="O142" s="19">
        <v>4333</v>
      </c>
      <c r="P142" s="19">
        <v>4333</v>
      </c>
      <c r="Q142" s="52">
        <f>SUM(M142:M143)/SUM(L142:L143)</f>
        <v>4.9473684210526319</v>
      </c>
      <c r="R142" s="13"/>
      <c r="S142" s="13"/>
      <c r="T142" s="13"/>
      <c r="U142" s="13">
        <v>359</v>
      </c>
      <c r="V142" s="13">
        <v>1732</v>
      </c>
    </row>
    <row r="143" spans="2:22" x14ac:dyDescent="0.2">
      <c r="B143" s="78" t="s">
        <v>508</v>
      </c>
      <c r="C143" s="13" t="s">
        <v>162</v>
      </c>
      <c r="D143" s="20">
        <v>1.5300925925925926E-2</v>
      </c>
      <c r="E143" s="13">
        <v>121</v>
      </c>
      <c r="F143" s="13">
        <v>588</v>
      </c>
      <c r="G143" s="27">
        <v>3720</v>
      </c>
      <c r="H143" s="19">
        <v>4860</v>
      </c>
      <c r="I143" s="19">
        <v>4860</v>
      </c>
      <c r="J143" s="13"/>
      <c r="K143" s="13"/>
      <c r="L143" s="13">
        <v>105</v>
      </c>
      <c r="M143" s="13">
        <v>525</v>
      </c>
      <c r="N143" s="19">
        <v>4057</v>
      </c>
      <c r="O143" s="19">
        <v>5000</v>
      </c>
      <c r="P143" s="19">
        <v>5000</v>
      </c>
      <c r="Q143" s="13"/>
      <c r="R143" s="13"/>
      <c r="S143" s="13"/>
      <c r="T143" s="13"/>
      <c r="U143" s="13">
        <v>435</v>
      </c>
      <c r="V143" s="13">
        <v>2078</v>
      </c>
    </row>
    <row r="144" spans="2:22" x14ac:dyDescent="0.2">
      <c r="B144" s="78" t="s">
        <v>509</v>
      </c>
      <c r="C144" s="13" t="s">
        <v>163</v>
      </c>
      <c r="D144" s="20">
        <v>2.3009259259259257E-2</v>
      </c>
      <c r="E144" s="13">
        <v>139</v>
      </c>
      <c r="F144" s="13">
        <v>736</v>
      </c>
      <c r="G144" s="27">
        <v>5080</v>
      </c>
      <c r="H144" s="19">
        <v>5295</v>
      </c>
      <c r="I144" s="52">
        <f>SUM(F144,F145,F146)/SUM(E144,E145,E146)</f>
        <v>5.8117647058823527</v>
      </c>
      <c r="J144" s="52">
        <f>SUM(F144:F149)/SUM(E144:E149)</f>
        <v>5.1714285714285717</v>
      </c>
      <c r="K144" s="13"/>
      <c r="L144" s="13">
        <v>125</v>
      </c>
      <c r="M144" s="13">
        <v>777</v>
      </c>
      <c r="N144" s="19">
        <v>5572</v>
      </c>
      <c r="O144" s="19">
        <v>6216</v>
      </c>
      <c r="P144" s="52">
        <f>SUM(M144:M146)/SUM(L144:L146)</f>
        <v>6.358288770053476</v>
      </c>
      <c r="Q144" s="52">
        <f>SUM(M144:M149)/SUM(L144:L149)</f>
        <v>5.5023923444976077</v>
      </c>
      <c r="R144" s="13"/>
      <c r="S144" s="13"/>
      <c r="T144" s="13"/>
      <c r="U144" s="13">
        <v>126</v>
      </c>
      <c r="V144" s="13">
        <v>652</v>
      </c>
    </row>
    <row r="145" spans="2:22" x14ac:dyDescent="0.2">
      <c r="B145" s="78" t="s">
        <v>510</v>
      </c>
      <c r="C145" s="13" t="s">
        <v>163</v>
      </c>
      <c r="D145" s="20"/>
      <c r="E145" s="13">
        <v>89</v>
      </c>
      <c r="F145" s="13">
        <v>617</v>
      </c>
      <c r="G145" s="27">
        <v>4091</v>
      </c>
      <c r="H145" s="19">
        <v>6933</v>
      </c>
      <c r="I145" s="13"/>
      <c r="J145" s="13"/>
      <c r="K145" s="13"/>
      <c r="L145" s="13">
        <v>44</v>
      </c>
      <c r="M145" s="13">
        <v>329</v>
      </c>
      <c r="N145" s="19">
        <v>5860</v>
      </c>
      <c r="O145" s="26">
        <v>7477</v>
      </c>
      <c r="P145" s="13"/>
      <c r="Q145" s="13"/>
      <c r="R145" s="13"/>
      <c r="S145" s="13"/>
      <c r="T145" s="13"/>
      <c r="U145" s="13">
        <v>28</v>
      </c>
      <c r="V145" s="13">
        <v>175</v>
      </c>
    </row>
    <row r="146" spans="2:22" x14ac:dyDescent="0.2">
      <c r="B146" s="78" t="s">
        <v>511</v>
      </c>
      <c r="C146" s="13" t="s">
        <v>163</v>
      </c>
      <c r="D146" s="20"/>
      <c r="E146" s="13">
        <v>27</v>
      </c>
      <c r="F146" s="13">
        <v>129</v>
      </c>
      <c r="G146" s="27">
        <v>2079</v>
      </c>
      <c r="H146" s="19">
        <v>4778</v>
      </c>
      <c r="I146" s="13"/>
      <c r="J146" s="13"/>
      <c r="K146" s="13"/>
      <c r="L146" s="13">
        <v>18</v>
      </c>
      <c r="M146" s="13">
        <v>83</v>
      </c>
      <c r="N146" s="19">
        <v>2337</v>
      </c>
      <c r="O146" s="19">
        <v>4611</v>
      </c>
      <c r="P146" s="13"/>
      <c r="Q146" s="13"/>
      <c r="R146" s="13"/>
      <c r="S146" s="13"/>
      <c r="T146" s="13"/>
      <c r="U146" s="13">
        <v>138</v>
      </c>
      <c r="V146" s="13">
        <v>740</v>
      </c>
    </row>
    <row r="147" spans="2:22" x14ac:dyDescent="0.2">
      <c r="B147" s="78" t="s">
        <v>512</v>
      </c>
      <c r="C147" s="13" t="s">
        <v>164</v>
      </c>
      <c r="D147" s="20">
        <v>1.1145833333333334E-2</v>
      </c>
      <c r="E147" s="13">
        <v>128</v>
      </c>
      <c r="F147" s="13">
        <v>740</v>
      </c>
      <c r="G147" s="27">
        <v>6441</v>
      </c>
      <c r="H147" s="19">
        <v>5781</v>
      </c>
      <c r="I147" s="19">
        <v>5781</v>
      </c>
      <c r="J147" s="13"/>
      <c r="K147" s="13"/>
      <c r="L147" s="13">
        <v>56</v>
      </c>
      <c r="M147" s="13">
        <v>228</v>
      </c>
      <c r="N147" s="19">
        <v>2549</v>
      </c>
      <c r="O147" s="19">
        <v>4071</v>
      </c>
      <c r="P147" s="19">
        <v>4071</v>
      </c>
      <c r="Q147" s="13"/>
      <c r="R147" s="13"/>
      <c r="S147" s="13"/>
      <c r="T147" s="13"/>
      <c r="U147" s="13">
        <v>602</v>
      </c>
      <c r="V147" s="13">
        <v>3487</v>
      </c>
    </row>
    <row r="148" spans="2:22" x14ac:dyDescent="0.2">
      <c r="B148" s="78" t="s">
        <v>388</v>
      </c>
      <c r="C148" s="13" t="s">
        <v>165</v>
      </c>
      <c r="D148" s="20">
        <v>3.4027777777777775E-2</v>
      </c>
      <c r="E148" s="13">
        <v>136</v>
      </c>
      <c r="F148" s="13">
        <v>465</v>
      </c>
      <c r="G148" s="27">
        <v>2861</v>
      </c>
      <c r="H148" s="19">
        <v>3419</v>
      </c>
      <c r="I148" s="52">
        <f>SUM(F148,F149)/SUM(E148,E149)</f>
        <v>3.8079096045197742</v>
      </c>
      <c r="J148" s="13"/>
      <c r="K148" s="13"/>
      <c r="L148" s="13">
        <v>121</v>
      </c>
      <c r="M148" s="13">
        <v>479</v>
      </c>
      <c r="N148" s="19">
        <v>2980</v>
      </c>
      <c r="O148" s="19">
        <v>3959</v>
      </c>
      <c r="P148" s="52">
        <f>SUM(M148:M149)/SUM(L148:L149)</f>
        <v>5.0457142857142854</v>
      </c>
      <c r="Q148" s="13"/>
      <c r="R148" s="13"/>
      <c r="S148" s="13"/>
      <c r="T148" s="13"/>
      <c r="U148" s="13">
        <v>266</v>
      </c>
      <c r="V148" s="13">
        <v>1896</v>
      </c>
    </row>
    <row r="149" spans="2:22" x14ac:dyDescent="0.2">
      <c r="B149" s="78" t="s">
        <v>389</v>
      </c>
      <c r="C149" s="13" t="s">
        <v>165</v>
      </c>
      <c r="D149" s="20"/>
      <c r="E149" s="13">
        <v>41</v>
      </c>
      <c r="F149" s="13">
        <v>209</v>
      </c>
      <c r="G149" s="27">
        <v>6179</v>
      </c>
      <c r="H149" s="19">
        <v>5098</v>
      </c>
      <c r="I149" s="13"/>
      <c r="J149" s="13"/>
      <c r="K149" s="13"/>
      <c r="L149" s="13">
        <v>54</v>
      </c>
      <c r="M149" s="13">
        <v>404</v>
      </c>
      <c r="N149" s="19">
        <v>8741</v>
      </c>
      <c r="O149" s="19">
        <v>7481</v>
      </c>
      <c r="P149" s="13"/>
      <c r="Q149" s="13"/>
      <c r="R149" s="13"/>
      <c r="S149" s="13"/>
      <c r="T149" s="13"/>
      <c r="U149" s="13">
        <v>15</v>
      </c>
      <c r="V149" s="13">
        <v>54</v>
      </c>
    </row>
    <row r="150" spans="2:22" x14ac:dyDescent="0.2">
      <c r="B150" s="78" t="s">
        <v>513</v>
      </c>
      <c r="C150" s="13" t="s">
        <v>166</v>
      </c>
      <c r="D150" s="20">
        <v>1.2465277777777777E-2</v>
      </c>
      <c r="E150" s="13">
        <v>19</v>
      </c>
      <c r="F150" s="13">
        <v>71</v>
      </c>
      <c r="G150" s="27">
        <v>2221</v>
      </c>
      <c r="H150" s="19">
        <v>3737</v>
      </c>
      <c r="I150" s="52">
        <f>SUM(F150,F151)/SUM(E150,E151)</f>
        <v>4.604395604395604</v>
      </c>
      <c r="J150" s="52">
        <f>SUM(F150:F152)/SUM(E150:E152)</f>
        <v>4.435643564356436</v>
      </c>
      <c r="K150" s="13"/>
      <c r="L150" s="13">
        <v>21</v>
      </c>
      <c r="M150" s="13">
        <v>87</v>
      </c>
      <c r="N150" s="19">
        <v>3012</v>
      </c>
      <c r="O150" s="19">
        <v>4143</v>
      </c>
      <c r="P150" s="13">
        <f>SUM(M150:M151)/SUM(L150:L151)</f>
        <v>4.2625000000000002</v>
      </c>
      <c r="Q150" s="52">
        <f>SUM(M150:M152)/SUM(L150:L152)</f>
        <v>4.0744680851063828</v>
      </c>
      <c r="R150" s="13"/>
      <c r="S150" s="13">
        <v>3</v>
      </c>
      <c r="T150" s="13">
        <v>13</v>
      </c>
      <c r="U150" s="13">
        <v>69</v>
      </c>
      <c r="V150" s="13">
        <v>312</v>
      </c>
    </row>
    <row r="151" spans="2:22" x14ac:dyDescent="0.2">
      <c r="B151" s="78" t="s">
        <v>514</v>
      </c>
      <c r="C151" s="13" t="s">
        <v>166</v>
      </c>
      <c r="D151" s="20"/>
      <c r="E151" s="13">
        <v>72</v>
      </c>
      <c r="F151" s="13">
        <v>348</v>
      </c>
      <c r="G151" s="27">
        <v>4631</v>
      </c>
      <c r="H151" s="19">
        <v>4833</v>
      </c>
      <c r="I151" s="13"/>
      <c r="J151" s="13"/>
      <c r="K151" s="13"/>
      <c r="L151" s="13">
        <v>59</v>
      </c>
      <c r="M151" s="13">
        <v>254</v>
      </c>
      <c r="N151" s="19">
        <v>3148</v>
      </c>
      <c r="O151" s="19">
        <v>4305</v>
      </c>
      <c r="P151" s="13"/>
      <c r="Q151" s="13"/>
      <c r="R151" s="13"/>
      <c r="S151" s="13">
        <v>2</v>
      </c>
      <c r="T151" s="13">
        <v>12</v>
      </c>
      <c r="U151" s="13">
        <v>6</v>
      </c>
      <c r="V151" s="13">
        <v>34</v>
      </c>
    </row>
    <row r="152" spans="2:22" x14ac:dyDescent="0.2">
      <c r="B152" s="78" t="s">
        <v>515</v>
      </c>
      <c r="C152" s="13" t="s">
        <v>167</v>
      </c>
      <c r="D152" s="20">
        <v>7.407407407407407E-4</v>
      </c>
      <c r="E152" s="13">
        <v>10</v>
      </c>
      <c r="F152" s="13">
        <v>29</v>
      </c>
      <c r="G152" s="27">
        <v>2982</v>
      </c>
      <c r="H152" s="19">
        <v>2900</v>
      </c>
      <c r="I152" s="19">
        <v>2900</v>
      </c>
      <c r="J152" s="13"/>
      <c r="K152" s="13"/>
      <c r="L152" s="13">
        <v>14</v>
      </c>
      <c r="M152" s="13">
        <v>42</v>
      </c>
      <c r="N152" s="19">
        <v>1813</v>
      </c>
      <c r="O152" s="19">
        <v>3000</v>
      </c>
      <c r="P152" s="19">
        <v>3000</v>
      </c>
      <c r="Q152" s="13"/>
      <c r="R152" s="13"/>
      <c r="S152" s="13"/>
      <c r="T152" s="13"/>
      <c r="U152" s="13">
        <v>529</v>
      </c>
      <c r="V152" s="13">
        <v>2905</v>
      </c>
    </row>
    <row r="153" spans="2:22" x14ac:dyDescent="0.2">
      <c r="B153" s="78" t="s">
        <v>390</v>
      </c>
      <c r="C153" s="13" t="s">
        <v>168</v>
      </c>
      <c r="D153" s="20">
        <v>3.7465277777777778E-2</v>
      </c>
      <c r="E153" s="13">
        <v>188</v>
      </c>
      <c r="F153" s="13">
        <v>817</v>
      </c>
      <c r="G153" s="27">
        <v>4510</v>
      </c>
      <c r="H153" s="19">
        <v>4346</v>
      </c>
      <c r="I153" s="52">
        <f>SUM(F153,F154)/SUM(E153,E154)</f>
        <v>4.4184100418410042</v>
      </c>
      <c r="J153" s="52">
        <f>SUM(F153:F156)/SUM(E153:E156)</f>
        <v>5</v>
      </c>
      <c r="K153" s="13"/>
      <c r="L153" s="13">
        <v>213</v>
      </c>
      <c r="M153" s="13">
        <v>1108</v>
      </c>
      <c r="N153" s="19">
        <v>5113</v>
      </c>
      <c r="O153" s="19">
        <v>5202</v>
      </c>
      <c r="P153" s="52">
        <f>SUM(M153:M154)/SUM(L153:L154)</f>
        <v>4.8996865203761759</v>
      </c>
      <c r="Q153" s="52">
        <f>SUM(M153:M156)/SUM(L153:L156)</f>
        <v>5.0298850574712644</v>
      </c>
      <c r="R153" s="13"/>
      <c r="S153" s="13"/>
      <c r="T153" s="13"/>
      <c r="U153" s="13">
        <v>189</v>
      </c>
      <c r="V153" s="13">
        <v>1116</v>
      </c>
    </row>
    <row r="154" spans="2:22" x14ac:dyDescent="0.2">
      <c r="B154" s="78" t="s">
        <v>391</v>
      </c>
      <c r="C154" s="13" t="s">
        <v>168</v>
      </c>
      <c r="D154" s="20"/>
      <c r="E154" s="13">
        <v>51</v>
      </c>
      <c r="F154" s="13">
        <v>239</v>
      </c>
      <c r="G154" s="27">
        <v>5809</v>
      </c>
      <c r="H154" s="19">
        <v>4686</v>
      </c>
      <c r="I154" s="13"/>
      <c r="J154" s="13"/>
      <c r="K154" s="13"/>
      <c r="L154" s="13">
        <v>106</v>
      </c>
      <c r="M154" s="13">
        <v>455</v>
      </c>
      <c r="N154" s="19">
        <v>2990</v>
      </c>
      <c r="O154" s="19">
        <v>4292</v>
      </c>
      <c r="P154" s="13"/>
      <c r="Q154" s="13"/>
      <c r="R154" s="13"/>
      <c r="S154" s="13"/>
      <c r="T154" s="13"/>
      <c r="U154" s="13">
        <v>178</v>
      </c>
      <c r="V154" s="13">
        <v>902</v>
      </c>
    </row>
    <row r="155" spans="2:22" x14ac:dyDescent="0.2">
      <c r="B155" s="78" t="s">
        <v>516</v>
      </c>
      <c r="C155" s="13" t="s">
        <v>169</v>
      </c>
      <c r="D155" s="20">
        <v>2.165509259259259E-2</v>
      </c>
      <c r="E155" s="13">
        <v>64</v>
      </c>
      <c r="F155" s="13">
        <v>342</v>
      </c>
      <c r="G155" s="27">
        <v>3734</v>
      </c>
      <c r="H155" s="19">
        <v>5344</v>
      </c>
      <c r="I155" s="52">
        <f>SUM(F155,F156)/SUM(E155,E156)</f>
        <v>6</v>
      </c>
      <c r="J155" s="13"/>
      <c r="K155" s="13"/>
      <c r="L155" s="13">
        <v>70</v>
      </c>
      <c r="M155" s="13">
        <v>417</v>
      </c>
      <c r="N155" s="19">
        <v>6131</v>
      </c>
      <c r="O155" s="19">
        <v>5957</v>
      </c>
      <c r="P155" s="52">
        <f>SUM(M155:M156)/SUM(L155:L156)</f>
        <v>5.3879310344827589</v>
      </c>
      <c r="Q155" s="13"/>
      <c r="R155" s="13"/>
      <c r="S155" s="13"/>
      <c r="T155" s="13"/>
      <c r="U155" s="13">
        <v>248</v>
      </c>
      <c r="V155" s="13">
        <v>2182</v>
      </c>
    </row>
    <row r="156" spans="2:22" x14ac:dyDescent="0.2">
      <c r="B156" s="78" t="s">
        <v>517</v>
      </c>
      <c r="C156" s="13" t="s">
        <v>169</v>
      </c>
      <c r="D156" s="20"/>
      <c r="E156" s="13">
        <v>75</v>
      </c>
      <c r="F156" s="13">
        <v>492</v>
      </c>
      <c r="G156" s="27">
        <v>4625</v>
      </c>
      <c r="H156" s="19">
        <v>6560</v>
      </c>
      <c r="I156" s="13"/>
      <c r="J156" s="13"/>
      <c r="K156" s="13"/>
      <c r="L156" s="13">
        <v>46</v>
      </c>
      <c r="M156" s="13">
        <v>208</v>
      </c>
      <c r="N156" s="19">
        <v>4661</v>
      </c>
      <c r="O156" s="19">
        <v>4522</v>
      </c>
      <c r="P156" s="13"/>
      <c r="Q156" s="13"/>
      <c r="R156" s="13"/>
      <c r="S156" s="13"/>
      <c r="T156" s="13"/>
      <c r="U156" s="13">
        <v>29</v>
      </c>
      <c r="V156" s="13">
        <v>148</v>
      </c>
    </row>
    <row r="157" spans="2:22" x14ac:dyDescent="0.2">
      <c r="B157" s="78" t="s">
        <v>518</v>
      </c>
      <c r="C157" s="13" t="s">
        <v>170</v>
      </c>
      <c r="D157" s="20">
        <v>2.1157407407407406E-2</v>
      </c>
      <c r="E157" s="13">
        <v>11</v>
      </c>
      <c r="F157" s="13">
        <v>33</v>
      </c>
      <c r="G157" s="27">
        <v>1907</v>
      </c>
      <c r="H157" s="19">
        <v>3000</v>
      </c>
      <c r="I157" s="52">
        <f>SUM(F157,F158)/SUM(E157,E158)</f>
        <v>3.7777777777777777</v>
      </c>
      <c r="J157" s="52">
        <f>SUM(F157:F159)/SUM(E157:E159)</f>
        <v>3.6166666666666667</v>
      </c>
      <c r="K157" s="13"/>
      <c r="L157" s="13">
        <v>7</v>
      </c>
      <c r="M157" s="13">
        <v>29</v>
      </c>
      <c r="N157" s="19">
        <v>5026</v>
      </c>
      <c r="O157" s="19">
        <v>4143</v>
      </c>
      <c r="P157" s="52">
        <f>SUM(M157:M158)/SUM(L157:L158)</f>
        <v>4.5683453237410072</v>
      </c>
      <c r="Q157" s="52">
        <f>SUM(M157:M159)/SUM(L157:L159)</f>
        <v>4.0641711229946527</v>
      </c>
      <c r="R157" s="13"/>
      <c r="S157" s="13"/>
      <c r="T157" s="13"/>
      <c r="U157" s="13">
        <v>415</v>
      </c>
      <c r="V157" s="13">
        <v>2496</v>
      </c>
    </row>
    <row r="158" spans="2:22" x14ac:dyDescent="0.2">
      <c r="B158" s="78" t="s">
        <v>519</v>
      </c>
      <c r="C158" s="13" t="s">
        <v>170</v>
      </c>
      <c r="D158" s="20"/>
      <c r="E158" s="13">
        <v>151</v>
      </c>
      <c r="F158" s="13">
        <v>579</v>
      </c>
      <c r="G158" s="27">
        <v>2813</v>
      </c>
      <c r="H158" s="19">
        <v>3834</v>
      </c>
      <c r="I158" s="13"/>
      <c r="J158" s="13"/>
      <c r="K158" s="13"/>
      <c r="L158" s="13">
        <v>132</v>
      </c>
      <c r="M158" s="13">
        <v>606</v>
      </c>
      <c r="N158" s="19">
        <v>4835</v>
      </c>
      <c r="O158" s="19">
        <v>4591</v>
      </c>
      <c r="P158" s="13"/>
      <c r="Q158" s="13"/>
      <c r="R158" s="13"/>
      <c r="S158" s="13"/>
      <c r="T158" s="13"/>
      <c r="U158" s="13">
        <v>276</v>
      </c>
      <c r="V158" s="13">
        <v>1714</v>
      </c>
    </row>
    <row r="159" spans="2:22" x14ac:dyDescent="0.2">
      <c r="B159" s="78" t="s">
        <v>520</v>
      </c>
      <c r="C159" s="13" t="s">
        <v>171</v>
      </c>
      <c r="D159" s="20">
        <v>1.2199074074074072E-2</v>
      </c>
      <c r="E159" s="13">
        <v>78</v>
      </c>
      <c r="F159" s="13">
        <v>256</v>
      </c>
      <c r="G159" s="27">
        <v>2665</v>
      </c>
      <c r="H159" s="19">
        <v>3282</v>
      </c>
      <c r="I159" s="19">
        <v>3282</v>
      </c>
      <c r="J159" s="13"/>
      <c r="K159" s="13"/>
      <c r="L159" s="13">
        <v>48</v>
      </c>
      <c r="M159" s="13">
        <v>125</v>
      </c>
      <c r="N159" s="19">
        <v>1997</v>
      </c>
      <c r="O159" s="19">
        <v>2604</v>
      </c>
      <c r="P159" s="19">
        <v>2604</v>
      </c>
      <c r="Q159" s="13"/>
      <c r="R159" s="13"/>
      <c r="S159" s="13"/>
      <c r="T159" s="13"/>
      <c r="U159" s="13">
        <v>409</v>
      </c>
      <c r="V159" s="13">
        <v>1935</v>
      </c>
    </row>
    <row r="160" spans="2:22" x14ac:dyDescent="0.2">
      <c r="B160" s="78" t="s">
        <v>521</v>
      </c>
      <c r="C160" s="13" t="s">
        <v>172</v>
      </c>
      <c r="D160" s="20">
        <v>1.5381944444444443E-2</v>
      </c>
      <c r="E160" s="13">
        <v>134</v>
      </c>
      <c r="F160" s="13">
        <v>579</v>
      </c>
      <c r="G160" s="27">
        <v>3818</v>
      </c>
      <c r="H160" s="19">
        <v>4321</v>
      </c>
      <c r="I160" s="19">
        <v>4321</v>
      </c>
      <c r="J160" s="19">
        <v>4321</v>
      </c>
      <c r="K160" s="13"/>
      <c r="L160" s="13">
        <v>110</v>
      </c>
      <c r="M160" s="13">
        <v>336</v>
      </c>
      <c r="N160" s="19">
        <v>2366</v>
      </c>
      <c r="O160" s="19">
        <v>3055</v>
      </c>
      <c r="P160" s="19">
        <v>3055</v>
      </c>
      <c r="Q160" s="19">
        <v>3055</v>
      </c>
      <c r="R160" s="13"/>
      <c r="S160" s="13"/>
      <c r="T160" s="13"/>
      <c r="U160" s="13">
        <v>366</v>
      </c>
      <c r="V160" s="13">
        <v>1809</v>
      </c>
    </row>
    <row r="161" spans="2:22" x14ac:dyDescent="0.2">
      <c r="B161" s="78" t="s">
        <v>522</v>
      </c>
      <c r="C161" s="13" t="s">
        <v>173</v>
      </c>
      <c r="D161" s="20">
        <v>1.6770833333333332E-2</v>
      </c>
      <c r="E161" s="13">
        <v>120</v>
      </c>
      <c r="F161" s="13">
        <v>486</v>
      </c>
      <c r="G161" s="27">
        <v>3598</v>
      </c>
      <c r="H161" s="19">
        <v>4050</v>
      </c>
      <c r="I161" s="19">
        <v>4050</v>
      </c>
      <c r="J161" s="52">
        <f>SUM(F161:F162)/SUM(E161:E162)</f>
        <v>4.0155642023346303</v>
      </c>
      <c r="K161" s="13"/>
      <c r="L161" s="13">
        <v>182</v>
      </c>
      <c r="M161" s="13">
        <v>832</v>
      </c>
      <c r="N161" s="19">
        <v>3856</v>
      </c>
      <c r="O161" s="19">
        <v>4571</v>
      </c>
      <c r="P161" s="19">
        <v>4571</v>
      </c>
      <c r="Q161" s="52">
        <f>SUM(M161:M162)/SUM(L161:L162)</f>
        <v>4.1662269129287601</v>
      </c>
      <c r="R161" s="13"/>
      <c r="S161" s="13"/>
      <c r="T161" s="13"/>
      <c r="U161" s="13">
        <v>449</v>
      </c>
      <c r="V161" s="13">
        <v>2072</v>
      </c>
    </row>
    <row r="162" spans="2:22" x14ac:dyDescent="0.2">
      <c r="B162" s="78" t="s">
        <v>419</v>
      </c>
      <c r="C162" s="13" t="s">
        <v>197</v>
      </c>
      <c r="D162" s="20">
        <v>1.252314814814815E-2</v>
      </c>
      <c r="E162" s="13">
        <v>137</v>
      </c>
      <c r="F162" s="13">
        <v>546</v>
      </c>
      <c r="G162" s="27">
        <v>3092</v>
      </c>
      <c r="H162" s="19">
        <v>3985</v>
      </c>
      <c r="I162" s="19">
        <v>3985</v>
      </c>
      <c r="J162" s="13"/>
      <c r="K162" s="13"/>
      <c r="L162" s="13">
        <v>197</v>
      </c>
      <c r="M162" s="13">
        <v>747</v>
      </c>
      <c r="N162" s="19">
        <v>3081</v>
      </c>
      <c r="O162" s="19">
        <v>3792</v>
      </c>
      <c r="P162" s="19">
        <v>3792</v>
      </c>
      <c r="Q162" s="13"/>
      <c r="R162" s="13"/>
      <c r="S162" s="13"/>
      <c r="T162" s="13"/>
      <c r="U162" s="13">
        <v>77</v>
      </c>
      <c r="V162" s="13">
        <v>383</v>
      </c>
    </row>
    <row r="163" spans="2:22" x14ac:dyDescent="0.2">
      <c r="B163" s="78" t="s">
        <v>523</v>
      </c>
      <c r="C163" s="13" t="s">
        <v>174</v>
      </c>
      <c r="D163" s="20">
        <v>4.5949074074074078E-3</v>
      </c>
      <c r="E163" s="13">
        <v>1</v>
      </c>
      <c r="F163" s="13">
        <v>1</v>
      </c>
      <c r="G163" s="27" t="s">
        <v>41</v>
      </c>
      <c r="H163" s="19">
        <v>1000</v>
      </c>
      <c r="I163" s="19">
        <v>1000</v>
      </c>
      <c r="J163" s="52">
        <f>SUM(F163:F167)/SUM(E163:E167)</f>
        <v>6.4285714285714288</v>
      </c>
      <c r="K163" s="13"/>
      <c r="L163" s="13">
        <v>67</v>
      </c>
      <c r="M163" s="13">
        <v>142</v>
      </c>
      <c r="N163" s="19">
        <v>8311</v>
      </c>
      <c r="O163" s="19">
        <v>7179</v>
      </c>
      <c r="P163" s="19">
        <v>7179</v>
      </c>
      <c r="Q163" s="52">
        <f>SUM(M163:M167)/SUM(L163:L167)</f>
        <v>3.6434782608695651</v>
      </c>
      <c r="R163" s="13"/>
      <c r="S163" s="13"/>
      <c r="T163" s="13"/>
      <c r="U163" s="13">
        <v>40</v>
      </c>
      <c r="V163" s="13">
        <v>168</v>
      </c>
    </row>
    <row r="164" spans="2:22" x14ac:dyDescent="0.2">
      <c r="B164" s="78" t="s">
        <v>524</v>
      </c>
      <c r="C164" s="13" t="s">
        <v>175</v>
      </c>
      <c r="D164" s="20">
        <v>1.7939814814814815E-3</v>
      </c>
      <c r="E164" s="13">
        <v>1</v>
      </c>
      <c r="F164" s="13">
        <v>5</v>
      </c>
      <c r="G164" s="27" t="s">
        <v>41</v>
      </c>
      <c r="H164" s="19">
        <v>5000</v>
      </c>
      <c r="I164" s="19">
        <v>5000</v>
      </c>
      <c r="J164" s="13"/>
      <c r="K164" s="13"/>
      <c r="L164" s="13">
        <v>26</v>
      </c>
      <c r="M164" s="13">
        <v>142</v>
      </c>
      <c r="N164" s="19">
        <v>5123</v>
      </c>
      <c r="O164" s="19">
        <v>5462</v>
      </c>
      <c r="P164" s="19">
        <v>5462</v>
      </c>
      <c r="Q164" s="13"/>
      <c r="R164" s="13"/>
      <c r="S164" s="13"/>
      <c r="T164" s="13"/>
      <c r="U164" s="13">
        <v>5</v>
      </c>
      <c r="V164" s="13">
        <v>20</v>
      </c>
    </row>
    <row r="165" spans="2:22" x14ac:dyDescent="0.2">
      <c r="B165" s="78" t="s">
        <v>525</v>
      </c>
      <c r="C165" s="13" t="s">
        <v>176</v>
      </c>
      <c r="D165" s="20">
        <v>1.0069444444444444E-3</v>
      </c>
      <c r="E165" s="13">
        <v>8</v>
      </c>
      <c r="F165" s="13">
        <v>32</v>
      </c>
      <c r="G165" s="27" t="s">
        <v>177</v>
      </c>
      <c r="H165" s="19">
        <v>4000</v>
      </c>
      <c r="I165" s="19">
        <v>4000</v>
      </c>
      <c r="J165" s="13"/>
      <c r="K165" s="13"/>
      <c r="L165" s="13">
        <v>1</v>
      </c>
      <c r="M165" s="13">
        <v>3</v>
      </c>
      <c r="N165" s="19" t="s">
        <v>41</v>
      </c>
      <c r="O165" s="19">
        <v>3000</v>
      </c>
      <c r="P165" s="19">
        <v>3000</v>
      </c>
      <c r="Q165" s="13"/>
      <c r="R165" s="13"/>
      <c r="S165" s="13"/>
      <c r="T165" s="13"/>
      <c r="U165" s="13">
        <v>8</v>
      </c>
      <c r="V165" s="13">
        <v>32</v>
      </c>
    </row>
    <row r="166" spans="2:22" x14ac:dyDescent="0.2">
      <c r="B166" s="78" t="s">
        <v>526</v>
      </c>
      <c r="C166" s="13" t="s">
        <v>178</v>
      </c>
      <c r="D166" s="20">
        <v>1.8171296296296297E-3</v>
      </c>
      <c r="E166" s="13">
        <v>15</v>
      </c>
      <c r="F166" s="13">
        <v>133</v>
      </c>
      <c r="G166" s="27">
        <v>4272</v>
      </c>
      <c r="H166" s="26">
        <v>8867</v>
      </c>
      <c r="I166" s="19">
        <v>8867</v>
      </c>
      <c r="J166" s="13"/>
      <c r="K166" s="13"/>
      <c r="L166" s="13">
        <v>18</v>
      </c>
      <c r="M166" s="13">
        <v>118</v>
      </c>
      <c r="N166" s="19">
        <v>2217</v>
      </c>
      <c r="O166" s="19">
        <v>6556</v>
      </c>
      <c r="P166" s="19">
        <v>6556</v>
      </c>
      <c r="Q166" s="13"/>
      <c r="R166" s="13"/>
      <c r="S166" s="13"/>
      <c r="T166" s="13"/>
      <c r="U166" s="13">
        <v>3</v>
      </c>
      <c r="V166" s="13">
        <v>23</v>
      </c>
    </row>
    <row r="167" spans="2:22" x14ac:dyDescent="0.2">
      <c r="B167" s="78" t="s">
        <v>527</v>
      </c>
      <c r="C167" s="13" t="s">
        <v>179</v>
      </c>
      <c r="D167" s="20">
        <v>2.3148148148148146E-4</v>
      </c>
      <c r="E167" s="13">
        <v>3</v>
      </c>
      <c r="F167" s="13">
        <v>9</v>
      </c>
      <c r="G167" s="27">
        <v>1414</v>
      </c>
      <c r="H167" s="19">
        <v>3000</v>
      </c>
      <c r="I167" s="19">
        <v>3000</v>
      </c>
      <c r="J167" s="13"/>
      <c r="K167" s="13"/>
      <c r="L167" s="13">
        <v>3</v>
      </c>
      <c r="M167" s="13">
        <v>14</v>
      </c>
      <c r="N167" s="19">
        <v>1700</v>
      </c>
      <c r="O167" s="19">
        <v>4667</v>
      </c>
      <c r="P167" s="19">
        <v>4667</v>
      </c>
      <c r="Q167" s="13"/>
      <c r="R167" s="13"/>
      <c r="S167" s="13"/>
      <c r="T167" s="13"/>
      <c r="U167" s="13">
        <v>321</v>
      </c>
      <c r="V167" s="13">
        <v>1808</v>
      </c>
    </row>
    <row r="168" spans="2:22" x14ac:dyDescent="0.2">
      <c r="B168" s="78" t="s">
        <v>528</v>
      </c>
      <c r="C168" s="13" t="s">
        <v>180</v>
      </c>
      <c r="D168" s="20">
        <v>1.4907407407407406E-2</v>
      </c>
      <c r="E168" s="13">
        <v>66</v>
      </c>
      <c r="F168" s="13">
        <v>230</v>
      </c>
      <c r="G168" s="27">
        <v>2715</v>
      </c>
      <c r="H168" s="19">
        <v>3485</v>
      </c>
      <c r="I168" s="52">
        <f>SUM(F168,F169)/SUM(E168,E169)</f>
        <v>3.4848484848484849</v>
      </c>
      <c r="J168" s="52">
        <f>SUM(F168:F169)/SUM(E168:E169)</f>
        <v>3.4848484848484849</v>
      </c>
      <c r="K168" s="52">
        <f>SUM(F168:F179)/SUM(E168:E179)</f>
        <v>4.3818897637795278</v>
      </c>
      <c r="L168" s="13">
        <v>108</v>
      </c>
      <c r="M168" s="13">
        <v>829</v>
      </c>
      <c r="N168" s="19">
        <v>8688</v>
      </c>
      <c r="O168" s="19">
        <v>7676</v>
      </c>
      <c r="P168" s="52">
        <f>SUM(M168:M169)/SUM(L168:L169)</f>
        <v>6.5434782608695654</v>
      </c>
      <c r="Q168" s="52">
        <f>SUM(M168:M169)/SUM(L168:L169)</f>
        <v>6.5434782608695654</v>
      </c>
      <c r="R168" s="52">
        <f>SUM(M168:M179)/SUM(L168:L179)</f>
        <v>4.7137404580152671</v>
      </c>
      <c r="S168" s="52"/>
      <c r="T168" s="52"/>
      <c r="U168" s="13">
        <v>26</v>
      </c>
      <c r="V168" s="13">
        <v>72</v>
      </c>
    </row>
    <row r="169" spans="2:22" x14ac:dyDescent="0.2">
      <c r="B169" s="78" t="s">
        <v>529</v>
      </c>
      <c r="C169" s="13" t="s">
        <v>180</v>
      </c>
      <c r="D169" s="20"/>
      <c r="E169" s="13">
        <v>0</v>
      </c>
      <c r="F169" s="13">
        <v>0</v>
      </c>
      <c r="G169" s="27">
        <v>0</v>
      </c>
      <c r="H169" s="19">
        <v>0</v>
      </c>
      <c r="I169" s="13"/>
      <c r="J169" s="13"/>
      <c r="K169" s="13"/>
      <c r="L169" s="13">
        <v>30</v>
      </c>
      <c r="M169" s="13">
        <v>74</v>
      </c>
      <c r="N169" s="19">
        <v>1204</v>
      </c>
      <c r="O169" s="19">
        <v>2467</v>
      </c>
      <c r="P169" s="13"/>
      <c r="Q169" s="13"/>
      <c r="R169" s="13"/>
      <c r="S169" s="13"/>
      <c r="T169" s="13"/>
      <c r="U169" s="13">
        <v>282</v>
      </c>
      <c r="V169" s="13">
        <v>1346</v>
      </c>
    </row>
    <row r="170" spans="2:22" x14ac:dyDescent="0.2">
      <c r="B170" s="78" t="s">
        <v>530</v>
      </c>
      <c r="C170" s="13" t="s">
        <v>181</v>
      </c>
      <c r="D170" s="20">
        <v>1.2430555555555554E-2</v>
      </c>
      <c r="E170" s="13">
        <v>136</v>
      </c>
      <c r="F170" s="13">
        <v>504</v>
      </c>
      <c r="G170" s="27">
        <v>2956</v>
      </c>
      <c r="H170" s="19">
        <v>3706</v>
      </c>
      <c r="I170" s="19">
        <v>3706</v>
      </c>
      <c r="J170" s="19">
        <v>3706</v>
      </c>
      <c r="K170" s="13"/>
      <c r="L170" s="13">
        <v>80</v>
      </c>
      <c r="M170" s="13">
        <v>264</v>
      </c>
      <c r="N170" s="19">
        <v>3523</v>
      </c>
      <c r="O170" s="19">
        <v>3300</v>
      </c>
      <c r="P170" s="19">
        <v>3300</v>
      </c>
      <c r="Q170" s="19">
        <v>3300</v>
      </c>
      <c r="R170" s="13"/>
      <c r="S170" s="13"/>
      <c r="T170" s="13"/>
      <c r="U170" s="13">
        <v>184</v>
      </c>
      <c r="V170" s="13">
        <v>838</v>
      </c>
    </row>
    <row r="171" spans="2:22" x14ac:dyDescent="0.2">
      <c r="B171" s="78" t="s">
        <v>531</v>
      </c>
      <c r="C171" s="13" t="s">
        <v>182</v>
      </c>
      <c r="D171" s="20">
        <v>1.037037037037037E-2</v>
      </c>
      <c r="E171" s="13">
        <v>17</v>
      </c>
      <c r="F171" s="13">
        <v>43</v>
      </c>
      <c r="G171" s="27">
        <v>1719</v>
      </c>
      <c r="H171" s="19">
        <v>2529</v>
      </c>
      <c r="I171" s="52">
        <f>SUM(F171,F172)/SUM(E171,E172)</f>
        <v>3.0408163265306123</v>
      </c>
      <c r="J171" s="52">
        <f>SUM(F171:F172)/SUM(E171:E172)</f>
        <v>3.0408163265306123</v>
      </c>
      <c r="K171" s="13"/>
      <c r="L171" s="13">
        <v>47</v>
      </c>
      <c r="M171" s="13">
        <v>188</v>
      </c>
      <c r="N171" s="19">
        <v>2873</v>
      </c>
      <c r="O171" s="19">
        <v>4000</v>
      </c>
      <c r="P171" s="55">
        <f>SUM(M171:M172)/SUM(L171:L172)</f>
        <v>4.3076923076923075</v>
      </c>
      <c r="Q171" s="52">
        <f>SUM(M171:M172)/SUM(L171:L172)</f>
        <v>4.3076923076923075</v>
      </c>
      <c r="R171" s="13"/>
      <c r="S171" s="13"/>
      <c r="T171" s="13"/>
      <c r="U171" s="13">
        <v>83</v>
      </c>
      <c r="V171" s="13">
        <v>341</v>
      </c>
    </row>
    <row r="172" spans="2:22" x14ac:dyDescent="0.2">
      <c r="B172" s="78" t="s">
        <v>532</v>
      </c>
      <c r="C172" s="13" t="s">
        <v>182</v>
      </c>
      <c r="D172" s="20"/>
      <c r="E172" s="13">
        <v>32</v>
      </c>
      <c r="F172" s="13">
        <v>106</v>
      </c>
      <c r="G172" s="27">
        <v>3583</v>
      </c>
      <c r="H172" s="19">
        <v>3313</v>
      </c>
      <c r="I172" s="13"/>
      <c r="J172" s="13"/>
      <c r="K172" s="13"/>
      <c r="L172" s="13">
        <v>44</v>
      </c>
      <c r="M172" s="13">
        <v>204</v>
      </c>
      <c r="N172" s="19">
        <v>4627</v>
      </c>
      <c r="O172" s="19">
        <v>4636</v>
      </c>
      <c r="P172" s="13"/>
      <c r="Q172" s="13"/>
      <c r="R172" s="13"/>
      <c r="S172" s="13"/>
      <c r="T172" s="13"/>
      <c r="U172" s="13">
        <v>68</v>
      </c>
      <c r="V172" s="13">
        <v>313</v>
      </c>
    </row>
    <row r="173" spans="2:22" x14ac:dyDescent="0.2">
      <c r="B173" s="78" t="s">
        <v>401</v>
      </c>
      <c r="C173" s="13" t="s">
        <v>183</v>
      </c>
      <c r="D173" s="20">
        <v>7.083333333333333E-3</v>
      </c>
      <c r="E173" s="13">
        <v>35</v>
      </c>
      <c r="F173" s="13">
        <v>65</v>
      </c>
      <c r="G173" s="27">
        <v>1641</v>
      </c>
      <c r="H173" s="19">
        <v>1857</v>
      </c>
      <c r="I173" s="19">
        <v>1857</v>
      </c>
      <c r="J173" s="19">
        <v>1875</v>
      </c>
      <c r="K173" s="13"/>
      <c r="L173" s="13">
        <v>52</v>
      </c>
      <c r="M173" s="13">
        <v>97</v>
      </c>
      <c r="N173" s="19">
        <v>1442</v>
      </c>
      <c r="O173" s="19">
        <v>1865</v>
      </c>
      <c r="P173" s="19">
        <v>1865</v>
      </c>
      <c r="Q173" s="19">
        <v>1865</v>
      </c>
      <c r="R173" s="13"/>
      <c r="S173" s="13"/>
      <c r="T173" s="13"/>
      <c r="U173" s="13">
        <v>65</v>
      </c>
      <c r="V173" s="13">
        <v>304</v>
      </c>
    </row>
    <row r="174" spans="2:22" x14ac:dyDescent="0.2">
      <c r="B174" s="78" t="s">
        <v>403</v>
      </c>
      <c r="C174" s="13" t="s">
        <v>184</v>
      </c>
      <c r="D174" s="20">
        <v>1.7002314814814814E-2</v>
      </c>
      <c r="E174" s="13">
        <v>135</v>
      </c>
      <c r="F174" s="13">
        <v>723</v>
      </c>
      <c r="G174" s="27">
        <v>4655</v>
      </c>
      <c r="H174" s="19">
        <v>5356</v>
      </c>
      <c r="I174" s="19">
        <v>5356</v>
      </c>
      <c r="J174" s="52">
        <f>SUM(F174:F175)/SUM(E174:E175)</f>
        <v>5.262910798122066</v>
      </c>
      <c r="K174" s="13"/>
      <c r="L174" s="13">
        <v>149</v>
      </c>
      <c r="M174" s="13">
        <v>755</v>
      </c>
      <c r="N174" s="19">
        <v>3923</v>
      </c>
      <c r="O174" s="19">
        <v>5067</v>
      </c>
      <c r="P174" s="19">
        <v>5067</v>
      </c>
      <c r="Q174" s="52">
        <f>SUM(M174:M175)/SUM(L174:L175)</f>
        <v>4.9629629629629628</v>
      </c>
      <c r="R174" s="13"/>
      <c r="S174" s="13">
        <v>1</v>
      </c>
      <c r="T174" s="13">
        <v>7</v>
      </c>
      <c r="U174" s="13">
        <v>339</v>
      </c>
      <c r="V174" s="13">
        <v>1781</v>
      </c>
    </row>
    <row r="175" spans="2:22" x14ac:dyDescent="0.2">
      <c r="B175" s="78" t="s">
        <v>533</v>
      </c>
      <c r="C175" s="13" t="s">
        <v>185</v>
      </c>
      <c r="D175" s="20">
        <v>2.1539351851851851E-2</v>
      </c>
      <c r="E175" s="13">
        <v>78</v>
      </c>
      <c r="F175" s="13">
        <v>398</v>
      </c>
      <c r="G175" s="27">
        <v>4929</v>
      </c>
      <c r="H175" s="19">
        <v>5103</v>
      </c>
      <c r="I175" s="19">
        <v>5103</v>
      </c>
      <c r="J175" s="13"/>
      <c r="K175" s="13"/>
      <c r="L175" s="13">
        <v>67</v>
      </c>
      <c r="M175" s="13">
        <v>317</v>
      </c>
      <c r="N175" s="19">
        <v>4576</v>
      </c>
      <c r="O175" s="19">
        <v>4731</v>
      </c>
      <c r="P175" s="19">
        <v>4731</v>
      </c>
      <c r="Q175" s="13"/>
      <c r="R175" s="13"/>
      <c r="S175" s="13">
        <v>2</v>
      </c>
      <c r="T175" s="13">
        <v>3</v>
      </c>
      <c r="U175" s="13">
        <v>133</v>
      </c>
      <c r="V175" s="13">
        <v>858</v>
      </c>
    </row>
    <row r="176" spans="2:22" x14ac:dyDescent="0.2">
      <c r="B176" s="78" t="s">
        <v>407</v>
      </c>
      <c r="C176" s="13" t="s">
        <v>186</v>
      </c>
      <c r="D176" s="20">
        <v>7.7546296296296287E-3</v>
      </c>
      <c r="E176" s="13">
        <v>81</v>
      </c>
      <c r="F176" s="13">
        <v>273</v>
      </c>
      <c r="G176" s="27">
        <v>3156</v>
      </c>
      <c r="H176" s="19">
        <v>3370</v>
      </c>
      <c r="I176" s="19">
        <v>3370</v>
      </c>
      <c r="J176" s="19">
        <v>3370</v>
      </c>
      <c r="K176" s="13"/>
      <c r="L176" s="13">
        <v>21</v>
      </c>
      <c r="M176" s="13">
        <v>69</v>
      </c>
      <c r="N176" s="19">
        <v>2119</v>
      </c>
      <c r="O176" s="19">
        <v>3286</v>
      </c>
      <c r="P176" s="19">
        <v>3286</v>
      </c>
      <c r="Q176" s="19">
        <v>3286</v>
      </c>
      <c r="R176" s="13"/>
      <c r="S176" s="13">
        <v>1</v>
      </c>
      <c r="T176" s="13">
        <v>1</v>
      </c>
      <c r="U176" s="13">
        <v>210</v>
      </c>
      <c r="V176" s="13">
        <v>991</v>
      </c>
    </row>
    <row r="177" spans="2:22" x14ac:dyDescent="0.2">
      <c r="B177" s="78" t="s">
        <v>534</v>
      </c>
      <c r="C177" s="13" t="s">
        <v>187</v>
      </c>
      <c r="D177" s="20">
        <v>2.0428240740740743E-2</v>
      </c>
      <c r="E177" s="13">
        <v>42</v>
      </c>
      <c r="F177" s="13">
        <v>244</v>
      </c>
      <c r="G177" s="27">
        <v>4500</v>
      </c>
      <c r="H177" s="19">
        <v>5810</v>
      </c>
      <c r="I177" s="52">
        <f>SUM(F177,F178:F179)/SUM(E177,E178:E179)</f>
        <v>5.4780219780219781</v>
      </c>
      <c r="J177" s="52">
        <f>SUM(F177:F179)/SUM(E177:E179)</f>
        <v>5.4780219780219781</v>
      </c>
      <c r="K177" s="13"/>
      <c r="L177" s="13">
        <v>89</v>
      </c>
      <c r="M177" s="13">
        <v>373</v>
      </c>
      <c r="N177" s="19">
        <v>4477</v>
      </c>
      <c r="O177" s="19">
        <v>4191</v>
      </c>
      <c r="P177" s="55">
        <f>SUM(M177:M179)/SUM(L177:L179)</f>
        <v>4.8297872340425529</v>
      </c>
      <c r="Q177" s="52">
        <f>SUM(M177:M179)/SUM(L177:L179)</f>
        <v>4.8297872340425529</v>
      </c>
      <c r="R177" s="13"/>
      <c r="S177" s="13">
        <v>24</v>
      </c>
      <c r="T177" s="13">
        <v>173</v>
      </c>
      <c r="U177" s="13">
        <v>236</v>
      </c>
      <c r="V177" s="13">
        <v>1280</v>
      </c>
    </row>
    <row r="178" spans="2:22" x14ac:dyDescent="0.2">
      <c r="B178" s="78" t="s">
        <v>535</v>
      </c>
      <c r="C178" s="13" t="s">
        <v>187</v>
      </c>
      <c r="D178" s="20"/>
      <c r="E178" s="13">
        <v>77</v>
      </c>
      <c r="F178" s="13">
        <v>367</v>
      </c>
      <c r="G178" s="27">
        <v>3847</v>
      </c>
      <c r="H178" s="19">
        <v>4766</v>
      </c>
      <c r="I178" s="13"/>
      <c r="J178" s="13"/>
      <c r="K178" s="13"/>
      <c r="L178" s="13">
        <v>59</v>
      </c>
      <c r="M178" s="13">
        <v>340</v>
      </c>
      <c r="N178" s="19">
        <v>4770</v>
      </c>
      <c r="O178" s="19">
        <v>5763</v>
      </c>
      <c r="P178" s="13"/>
      <c r="Q178" s="13"/>
      <c r="R178" s="13"/>
      <c r="S178" s="13"/>
      <c r="T178" s="13"/>
      <c r="U178" s="13">
        <v>30</v>
      </c>
      <c r="V178" s="13">
        <v>129</v>
      </c>
    </row>
    <row r="179" spans="2:22" x14ac:dyDescent="0.2">
      <c r="B179" s="78" t="s">
        <v>536</v>
      </c>
      <c r="C179" s="13" t="s">
        <v>187</v>
      </c>
      <c r="D179" s="20"/>
      <c r="E179" s="13">
        <v>63</v>
      </c>
      <c r="F179" s="13">
        <v>386</v>
      </c>
      <c r="G179" s="27">
        <v>4495</v>
      </c>
      <c r="H179" s="19">
        <v>6127</v>
      </c>
      <c r="I179" s="13"/>
      <c r="J179" s="13"/>
      <c r="K179" s="13"/>
      <c r="L179" s="13">
        <v>40</v>
      </c>
      <c r="M179" s="13">
        <v>195</v>
      </c>
      <c r="N179" s="19">
        <v>4051</v>
      </c>
      <c r="O179" s="19">
        <v>4875</v>
      </c>
      <c r="P179" s="13"/>
      <c r="Q179" s="13"/>
      <c r="R179" s="13"/>
      <c r="S179" s="13">
        <v>3</v>
      </c>
      <c r="T179" s="13">
        <v>11</v>
      </c>
      <c r="U179" s="13">
        <v>106</v>
      </c>
      <c r="V179" s="13">
        <v>602</v>
      </c>
    </row>
    <row r="180" spans="2:22" x14ac:dyDescent="0.2">
      <c r="B180" s="78" t="s">
        <v>537</v>
      </c>
      <c r="C180" s="13" t="s">
        <v>188</v>
      </c>
      <c r="D180" s="20">
        <v>1.224537037037037E-2</v>
      </c>
      <c r="E180" s="23">
        <v>148</v>
      </c>
      <c r="F180" s="23">
        <v>800</v>
      </c>
      <c r="G180" s="27">
        <v>6592</v>
      </c>
      <c r="H180" s="26">
        <v>5405</v>
      </c>
      <c r="I180" s="19">
        <v>5405</v>
      </c>
      <c r="J180" s="13">
        <f>SUM(F180:F184)/SUM(E180:E184)</f>
        <v>4.4359999999999999</v>
      </c>
      <c r="K180" s="52">
        <f>SUM(F180:F194)/SUM(E180:E194)</f>
        <v>4.8783102143757882</v>
      </c>
      <c r="L180" s="13">
        <v>0</v>
      </c>
      <c r="M180" s="13">
        <v>0</v>
      </c>
      <c r="N180" s="19">
        <v>0</v>
      </c>
      <c r="O180" s="19">
        <v>0</v>
      </c>
      <c r="P180" s="19">
        <v>0</v>
      </c>
      <c r="Q180" s="52">
        <f>SUM(M180:M184)/SUM(L180:L184)</f>
        <v>3.753153153153153</v>
      </c>
      <c r="R180" s="52">
        <f>SUM(M180:M194)/SUM(L180:L194)</f>
        <v>4.8516886930983851</v>
      </c>
      <c r="S180" s="52"/>
      <c r="T180" s="52"/>
      <c r="U180" s="13">
        <v>221</v>
      </c>
      <c r="V180" s="13">
        <v>1219</v>
      </c>
    </row>
    <row r="181" spans="2:22" x14ac:dyDescent="0.2">
      <c r="B181" s="78" t="s">
        <v>538</v>
      </c>
      <c r="C181" s="13" t="s">
        <v>189</v>
      </c>
      <c r="D181" s="20">
        <v>2.1157407407407406E-2</v>
      </c>
      <c r="E181" s="23">
        <v>0</v>
      </c>
      <c r="F181" s="23">
        <v>0</v>
      </c>
      <c r="G181" s="27">
        <v>0</v>
      </c>
      <c r="H181" s="26">
        <v>0</v>
      </c>
      <c r="I181" s="52">
        <f>SUM(F181,F182)/SUM(E181,E182)</f>
        <v>3.5892857142857144</v>
      </c>
      <c r="J181" s="13"/>
      <c r="K181" s="13"/>
      <c r="L181" s="13">
        <v>138</v>
      </c>
      <c r="M181" s="13">
        <v>484</v>
      </c>
      <c r="N181" s="19">
        <v>3010</v>
      </c>
      <c r="O181" s="19">
        <v>3507</v>
      </c>
      <c r="P181" s="55">
        <f>SUM(M181:M182)/SUM(L181:L182)</f>
        <v>3.7875816993464051</v>
      </c>
      <c r="Q181" s="13"/>
      <c r="R181" s="13"/>
      <c r="S181" s="13"/>
      <c r="T181" s="13"/>
      <c r="U181" s="13">
        <v>242</v>
      </c>
      <c r="V181" s="13">
        <v>1252</v>
      </c>
    </row>
    <row r="182" spans="2:22" x14ac:dyDescent="0.2">
      <c r="B182" s="78" t="s">
        <v>539</v>
      </c>
      <c r="C182" s="13" t="s">
        <v>189</v>
      </c>
      <c r="D182" s="20"/>
      <c r="E182" s="13">
        <v>56</v>
      </c>
      <c r="F182" s="13">
        <v>201</v>
      </c>
      <c r="G182" s="27">
        <v>2389</v>
      </c>
      <c r="H182" s="19">
        <v>3589</v>
      </c>
      <c r="I182" s="13"/>
      <c r="J182" s="13"/>
      <c r="K182" s="13"/>
      <c r="L182" s="13">
        <v>168</v>
      </c>
      <c r="M182" s="13">
        <v>675</v>
      </c>
      <c r="N182" s="19">
        <v>2910</v>
      </c>
      <c r="O182" s="19">
        <v>4018</v>
      </c>
      <c r="P182" s="13"/>
      <c r="Q182" s="13"/>
      <c r="R182" s="13"/>
      <c r="S182" s="13"/>
      <c r="T182" s="13"/>
      <c r="U182" s="13">
        <v>274</v>
      </c>
      <c r="V182" s="13">
        <v>1366</v>
      </c>
    </row>
    <row r="183" spans="2:22" x14ac:dyDescent="0.2">
      <c r="B183" s="78" t="s">
        <v>540</v>
      </c>
      <c r="C183" s="13" t="s">
        <v>190</v>
      </c>
      <c r="D183" s="20">
        <v>8.9351851851851866E-3</v>
      </c>
      <c r="E183" s="13">
        <v>149</v>
      </c>
      <c r="F183" s="13">
        <v>531</v>
      </c>
      <c r="G183" s="27">
        <v>3135</v>
      </c>
      <c r="H183" s="19">
        <v>3564</v>
      </c>
      <c r="I183" s="19">
        <v>3564</v>
      </c>
      <c r="J183" s="13"/>
      <c r="K183" s="13"/>
      <c r="L183" s="13">
        <v>121</v>
      </c>
      <c r="M183" s="13">
        <v>376</v>
      </c>
      <c r="N183" s="19">
        <v>2496</v>
      </c>
      <c r="O183" s="19">
        <v>3107</v>
      </c>
      <c r="P183" s="13"/>
      <c r="Q183" s="13"/>
      <c r="R183" s="13"/>
      <c r="S183" s="13"/>
      <c r="T183" s="13"/>
      <c r="U183" s="13">
        <v>18</v>
      </c>
      <c r="V183" s="13">
        <v>96</v>
      </c>
    </row>
    <row r="184" spans="2:22" x14ac:dyDescent="0.2">
      <c r="B184" s="78" t="s">
        <v>541</v>
      </c>
      <c r="C184" s="13" t="s">
        <v>191</v>
      </c>
      <c r="D184" s="20">
        <v>1.1354166666666667E-2</v>
      </c>
      <c r="E184" s="13">
        <v>147</v>
      </c>
      <c r="F184" s="13">
        <v>686</v>
      </c>
      <c r="G184" s="27">
        <v>3383</v>
      </c>
      <c r="H184" s="19">
        <v>4667</v>
      </c>
      <c r="I184" s="19">
        <v>4667</v>
      </c>
      <c r="J184" s="13"/>
      <c r="K184" s="13"/>
      <c r="L184" s="13">
        <v>128</v>
      </c>
      <c r="M184" s="13">
        <v>548</v>
      </c>
      <c r="N184" s="19">
        <v>2500</v>
      </c>
      <c r="O184" s="19">
        <v>4281</v>
      </c>
      <c r="P184" s="19">
        <v>4281</v>
      </c>
      <c r="Q184" s="13"/>
      <c r="R184" s="13"/>
      <c r="S184" s="13"/>
      <c r="T184" s="13"/>
      <c r="U184" s="13">
        <v>123</v>
      </c>
      <c r="V184" s="13">
        <v>609</v>
      </c>
    </row>
    <row r="185" spans="2:22" x14ac:dyDescent="0.2">
      <c r="B185" s="78" t="s">
        <v>542</v>
      </c>
      <c r="C185" s="13" t="s">
        <v>192</v>
      </c>
      <c r="D185" s="20">
        <v>1.2164351851851852E-2</v>
      </c>
      <c r="E185" s="13">
        <v>94</v>
      </c>
      <c r="F185" s="13">
        <v>556</v>
      </c>
      <c r="G185" s="27">
        <v>8234</v>
      </c>
      <c r="H185" s="19">
        <v>5915</v>
      </c>
      <c r="I185" s="19">
        <v>5915</v>
      </c>
      <c r="J185" s="52">
        <f>SUM(F185:F187)/SUM(E185:E187)</f>
        <v>5.1512195121951221</v>
      </c>
      <c r="K185" s="13"/>
      <c r="L185" s="13">
        <v>76</v>
      </c>
      <c r="M185" s="13">
        <v>558</v>
      </c>
      <c r="N185" s="19">
        <v>12543</v>
      </c>
      <c r="O185" s="19">
        <v>7342</v>
      </c>
      <c r="P185" s="19">
        <v>7342</v>
      </c>
      <c r="Q185" s="52">
        <f>SUM(M185:M187)/SUM(L185:L187)</f>
        <v>5.6815642458100557</v>
      </c>
      <c r="R185" s="13"/>
      <c r="S185" s="13"/>
      <c r="T185" s="13"/>
      <c r="U185" s="13">
        <v>200</v>
      </c>
      <c r="V185" s="13">
        <v>1004</v>
      </c>
    </row>
    <row r="186" spans="2:22" x14ac:dyDescent="0.2">
      <c r="B186" s="79" t="s">
        <v>543</v>
      </c>
      <c r="C186" s="23" t="s">
        <v>264</v>
      </c>
      <c r="D186" s="20">
        <v>8.5416666666666679E-3</v>
      </c>
      <c r="E186" s="13">
        <v>95</v>
      </c>
      <c r="F186" s="13">
        <v>406</v>
      </c>
      <c r="G186" s="27">
        <v>2922</v>
      </c>
      <c r="H186" s="19">
        <v>4274</v>
      </c>
      <c r="I186" s="19">
        <v>4274</v>
      </c>
      <c r="J186" s="13"/>
      <c r="K186" s="13"/>
      <c r="L186" s="13">
        <v>85</v>
      </c>
      <c r="M186" s="13">
        <v>330</v>
      </c>
      <c r="N186" s="19">
        <v>3141</v>
      </c>
      <c r="O186" s="19">
        <v>3882</v>
      </c>
      <c r="P186" s="19">
        <v>3882</v>
      </c>
      <c r="Q186" s="13"/>
      <c r="R186" s="13"/>
      <c r="S186" s="13"/>
      <c r="T186" s="13"/>
      <c r="U186" s="13">
        <v>18</v>
      </c>
      <c r="V186" s="13">
        <v>83</v>
      </c>
    </row>
    <row r="187" spans="2:22" x14ac:dyDescent="0.2">
      <c r="B187" s="79" t="s">
        <v>544</v>
      </c>
      <c r="C187" s="23" t="s">
        <v>193</v>
      </c>
      <c r="D187" s="20">
        <v>2.0486111111111113E-3</v>
      </c>
      <c r="E187" s="13">
        <v>16</v>
      </c>
      <c r="F187" s="13">
        <v>94</v>
      </c>
      <c r="G187" s="27">
        <v>3951</v>
      </c>
      <c r="H187" s="19">
        <v>5875</v>
      </c>
      <c r="I187" s="19">
        <v>5875</v>
      </c>
      <c r="J187" s="13"/>
      <c r="K187" s="13"/>
      <c r="L187" s="13">
        <v>18</v>
      </c>
      <c r="M187" s="13">
        <v>129</v>
      </c>
      <c r="N187" s="19">
        <v>5252</v>
      </c>
      <c r="O187" s="19">
        <v>7167</v>
      </c>
      <c r="P187" s="19">
        <v>7167</v>
      </c>
      <c r="Q187" s="13"/>
      <c r="R187" s="13"/>
      <c r="S187" s="13"/>
      <c r="T187" s="13"/>
      <c r="U187" s="13">
        <v>10</v>
      </c>
      <c r="V187" s="13">
        <v>45</v>
      </c>
    </row>
    <row r="188" spans="2:22" x14ac:dyDescent="0.2">
      <c r="B188" s="78" t="s">
        <v>545</v>
      </c>
      <c r="C188" s="13" t="s">
        <v>194</v>
      </c>
      <c r="D188" s="20">
        <v>2.8043981481481479E-2</v>
      </c>
      <c r="E188" s="13">
        <v>150</v>
      </c>
      <c r="F188" s="13">
        <v>706</v>
      </c>
      <c r="G188" s="27">
        <v>3207</v>
      </c>
      <c r="H188" s="19">
        <v>4707</v>
      </c>
      <c r="I188" s="52">
        <f>SUM(F188,F189:F190)/SUM(E188,E189:E190)</f>
        <v>5.7982456140350873</v>
      </c>
      <c r="J188" s="52">
        <f>SUM(F188:F190)/SUM(E188:E190)</f>
        <v>5.7982456140350873</v>
      </c>
      <c r="K188" s="13"/>
      <c r="L188" s="13">
        <v>89</v>
      </c>
      <c r="M188" s="13">
        <v>339</v>
      </c>
      <c r="N188" s="19">
        <v>3229</v>
      </c>
      <c r="O188" s="19">
        <v>3809</v>
      </c>
      <c r="P188" s="52">
        <f>SUM(M188:M190)/SUM(L188:L190)</f>
        <v>4.4648648648648646</v>
      </c>
      <c r="Q188" s="52">
        <f>SUM(M188:M190)/SUM(L188:L190)</f>
        <v>4.4648648648648646</v>
      </c>
      <c r="R188" s="13"/>
      <c r="S188" s="13"/>
      <c r="T188" s="13"/>
      <c r="U188" s="13">
        <v>195</v>
      </c>
      <c r="V188" s="13">
        <v>906</v>
      </c>
    </row>
    <row r="189" spans="2:22" x14ac:dyDescent="0.2">
      <c r="B189" s="78" t="s">
        <v>546</v>
      </c>
      <c r="C189" s="13" t="s">
        <v>194</v>
      </c>
      <c r="D189" s="20"/>
      <c r="E189" s="13">
        <v>96</v>
      </c>
      <c r="F189" s="19">
        <v>594</v>
      </c>
      <c r="G189" s="27">
        <v>5563</v>
      </c>
      <c r="H189" s="19">
        <v>6188</v>
      </c>
      <c r="I189" s="13"/>
      <c r="J189" s="13"/>
      <c r="K189" s="13"/>
      <c r="L189" s="13">
        <v>55</v>
      </c>
      <c r="M189" s="13">
        <v>235</v>
      </c>
      <c r="N189" s="19">
        <v>3165</v>
      </c>
      <c r="O189" s="19">
        <v>4273</v>
      </c>
      <c r="P189" s="13"/>
      <c r="Q189" s="13"/>
      <c r="R189" s="13"/>
      <c r="S189" s="13"/>
      <c r="T189" s="13"/>
      <c r="U189" s="13">
        <v>119</v>
      </c>
      <c r="V189" s="13">
        <v>584</v>
      </c>
    </row>
    <row r="190" spans="2:22" x14ac:dyDescent="0.2">
      <c r="B190" s="78" t="s">
        <v>547</v>
      </c>
      <c r="C190" s="13" t="s">
        <v>194</v>
      </c>
      <c r="D190" s="20"/>
      <c r="E190" s="13">
        <v>96</v>
      </c>
      <c r="F190" s="13">
        <v>683</v>
      </c>
      <c r="G190" s="27">
        <v>5256</v>
      </c>
      <c r="H190" s="19">
        <v>7115</v>
      </c>
      <c r="I190" s="13"/>
      <c r="J190" s="13"/>
      <c r="K190" s="13"/>
      <c r="L190" s="13">
        <v>41</v>
      </c>
      <c r="M190" s="13">
        <v>252</v>
      </c>
      <c r="N190" s="19">
        <v>5239</v>
      </c>
      <c r="O190" s="19">
        <v>6146</v>
      </c>
      <c r="P190" s="13"/>
      <c r="Q190" s="13"/>
      <c r="R190" s="13"/>
      <c r="S190" s="13"/>
      <c r="T190" s="13"/>
      <c r="U190" s="13">
        <v>100</v>
      </c>
      <c r="V190" s="13">
        <v>622</v>
      </c>
    </row>
    <row r="191" spans="2:22" x14ac:dyDescent="0.2">
      <c r="B191" s="78" t="s">
        <v>406</v>
      </c>
      <c r="C191" s="13" t="s">
        <v>195</v>
      </c>
      <c r="D191" s="20">
        <v>1.1875000000000002E-2</v>
      </c>
      <c r="E191" s="13">
        <v>179</v>
      </c>
      <c r="F191" s="13">
        <v>805</v>
      </c>
      <c r="G191" s="27">
        <v>5256</v>
      </c>
      <c r="H191" s="19">
        <v>7115</v>
      </c>
      <c r="I191" s="19">
        <v>7115</v>
      </c>
      <c r="J191" s="19">
        <v>7115</v>
      </c>
      <c r="K191" s="13"/>
      <c r="L191" s="13">
        <v>2</v>
      </c>
      <c r="M191" s="13">
        <v>9</v>
      </c>
      <c r="N191" s="19">
        <v>3500</v>
      </c>
      <c r="O191" s="19">
        <v>4500</v>
      </c>
      <c r="P191" s="19">
        <v>4500</v>
      </c>
      <c r="Q191" s="19">
        <v>4500</v>
      </c>
      <c r="R191" s="13"/>
      <c r="S191" s="13"/>
      <c r="T191" s="13"/>
      <c r="U191" s="13">
        <v>300</v>
      </c>
      <c r="V191" s="13">
        <v>1397</v>
      </c>
    </row>
    <row r="192" spans="2:22" x14ac:dyDescent="0.2">
      <c r="B192" s="78" t="s">
        <v>548</v>
      </c>
      <c r="C192" s="13" t="s">
        <v>196</v>
      </c>
      <c r="D192" s="20">
        <v>3.4467592592592591E-2</v>
      </c>
      <c r="E192" s="13">
        <v>222</v>
      </c>
      <c r="F192" s="13">
        <v>994</v>
      </c>
      <c r="G192" s="27">
        <v>3542</v>
      </c>
      <c r="H192" s="19">
        <v>4477</v>
      </c>
      <c r="I192" s="52">
        <f>SUM(F192,F193)/SUM(E192,E193)</f>
        <v>4.5053380782918149</v>
      </c>
      <c r="J192" s="52">
        <f>SUM(F192:F194)/SUM(E192:E194)</f>
        <v>4.6527777777777777</v>
      </c>
      <c r="K192" s="13"/>
      <c r="L192" s="13">
        <v>242</v>
      </c>
      <c r="M192" s="13">
        <v>1282</v>
      </c>
      <c r="N192" s="19">
        <v>4950</v>
      </c>
      <c r="O192" s="19">
        <v>5298</v>
      </c>
      <c r="P192" s="52">
        <f>SUM(M192:M193)/SUM(L192:L193)</f>
        <v>6.2941176470588234</v>
      </c>
      <c r="Q192" s="52">
        <f>SUM(M192:M194)/SUM(L192:L194)</f>
        <v>6.0612244897959187</v>
      </c>
      <c r="R192" s="13"/>
      <c r="S192" s="13"/>
      <c r="T192" s="13"/>
      <c r="U192" s="13">
        <v>145</v>
      </c>
      <c r="V192" s="13">
        <v>625</v>
      </c>
    </row>
    <row r="193" spans="1:22" x14ac:dyDescent="0.2">
      <c r="B193" s="78" t="s">
        <v>549</v>
      </c>
      <c r="C193" s="13" t="s">
        <v>196</v>
      </c>
      <c r="D193" s="20"/>
      <c r="E193" s="13">
        <v>59</v>
      </c>
      <c r="F193" s="13">
        <v>272</v>
      </c>
      <c r="G193" s="27">
        <v>3420</v>
      </c>
      <c r="H193" s="19">
        <v>4610</v>
      </c>
      <c r="I193" s="13"/>
      <c r="J193" s="13"/>
      <c r="K193" s="13"/>
      <c r="L193" s="13">
        <v>98</v>
      </c>
      <c r="M193" s="13">
        <v>858</v>
      </c>
      <c r="N193" s="19">
        <v>11567</v>
      </c>
      <c r="O193" s="19">
        <v>8755</v>
      </c>
      <c r="P193" s="13"/>
      <c r="Q193" s="13"/>
      <c r="R193" s="13"/>
      <c r="S193" s="13"/>
      <c r="T193" s="13"/>
      <c r="U193" s="13">
        <v>253</v>
      </c>
      <c r="V193" s="13">
        <v>1827</v>
      </c>
    </row>
    <row r="194" spans="1:22" ht="17" thickBot="1" x14ac:dyDescent="0.25">
      <c r="B194" s="78" t="s">
        <v>550</v>
      </c>
      <c r="C194" s="13" t="s">
        <v>200</v>
      </c>
      <c r="D194" s="20">
        <v>8.8078703703703704E-3</v>
      </c>
      <c r="E194" s="13">
        <v>79</v>
      </c>
      <c r="F194" s="13">
        <v>409</v>
      </c>
      <c r="G194" s="27">
        <v>4310</v>
      </c>
      <c r="H194" s="19">
        <v>5177</v>
      </c>
      <c r="I194" s="19">
        <v>5177</v>
      </c>
      <c r="J194" s="13"/>
      <c r="K194" s="13"/>
      <c r="L194" s="13">
        <v>101</v>
      </c>
      <c r="M194" s="13">
        <v>533</v>
      </c>
      <c r="N194" s="19">
        <v>5256</v>
      </c>
      <c r="O194" s="19">
        <v>5277</v>
      </c>
      <c r="P194" s="19">
        <v>5277</v>
      </c>
      <c r="Q194" s="13"/>
      <c r="R194" s="13"/>
      <c r="S194" s="13"/>
      <c r="T194" s="13"/>
      <c r="U194" s="13">
        <v>179</v>
      </c>
      <c r="V194" s="13">
        <v>811</v>
      </c>
    </row>
    <row r="195" spans="1:22" ht="33" thickBot="1" x14ac:dyDescent="0.25">
      <c r="A195" s="30" t="s">
        <v>10</v>
      </c>
      <c r="B195" s="80">
        <v>183</v>
      </c>
      <c r="C195" s="16" t="s">
        <v>11</v>
      </c>
      <c r="D195" s="17" t="str">
        <f>CONCATENATE(INT(SUM(D12:D194)*24),":",TEXT(MINUTE(MOD(SUM(D12:D194),24)),"00"),":",TEXT(SECOND(MOD(SUM(D12:D194),24)),"00"))</f>
        <v>44:05:05</v>
      </c>
      <c r="E195" s="15">
        <f>SUM(E12:E194)</f>
        <v>12751</v>
      </c>
      <c r="F195" s="15">
        <f>SUM(F12:F194)</f>
        <v>48309</v>
      </c>
      <c r="G195" s="18"/>
      <c r="H195" s="18"/>
      <c r="I195" s="18"/>
      <c r="J195" s="18"/>
      <c r="K195" s="18"/>
      <c r="L195" s="15">
        <f>SUM(L12:L194)</f>
        <v>12016</v>
      </c>
      <c r="M195" s="15">
        <f>SUM(M12:M194)</f>
        <v>45781</v>
      </c>
      <c r="N195" s="18"/>
      <c r="O195" s="18"/>
      <c r="P195" s="18"/>
      <c r="Q195" s="18"/>
      <c r="R195" s="18"/>
      <c r="S195" s="61">
        <f>SUM(S12:S194)</f>
        <v>277</v>
      </c>
      <c r="T195" s="61">
        <f>SUM(T12:T194)</f>
        <v>1012</v>
      </c>
      <c r="U195" s="32">
        <f>SUM(U12:U194)</f>
        <v>40938</v>
      </c>
      <c r="V195" s="32">
        <f>SUM(V12:V194)</f>
        <v>214834</v>
      </c>
    </row>
  </sheetData>
  <mergeCells count="22">
    <mergeCell ref="P10:P11"/>
    <mergeCell ref="N10:N11"/>
    <mergeCell ref="U10:U11"/>
    <mergeCell ref="V10:V11"/>
    <mergeCell ref="U9:V9"/>
    <mergeCell ref="Q10:Q11"/>
    <mergeCell ref="R10:R11"/>
    <mergeCell ref="O10:O11"/>
    <mergeCell ref="S10:S11"/>
    <mergeCell ref="T10:T11"/>
    <mergeCell ref="B9:B11"/>
    <mergeCell ref="C9:C11"/>
    <mergeCell ref="D9:D11"/>
    <mergeCell ref="M10:M11"/>
    <mergeCell ref="L10:L11"/>
    <mergeCell ref="J10:J11"/>
    <mergeCell ref="K10:K11"/>
    <mergeCell ref="G10:G11"/>
    <mergeCell ref="E10:E11"/>
    <mergeCell ref="F10:F11"/>
    <mergeCell ref="H10:H11"/>
    <mergeCell ref="I10:I11"/>
  </mergeCells>
  <pageMargins left="0.7" right="0.7" top="0.75" bottom="0.75" header="0.3" footer="0.3"/>
  <pageSetup paperSize="9" orientation="portrait" horizontalDpi="4294967292" verticalDpi="4294967292"/>
  <ignoredErrors>
    <ignoredError sqref="I65:M105 O65:R105 I114:M168 O114:R168 I107:M113 I106:K106 O107:R113 P106:R106 I170:M194 I169:L169 O170:R194 P169:R169 O12:R64 I12:M64" formulaRange="1"/>
    <ignoredError sqref="G12:G17 B65:B194 G19:G64 G66:G75 G77:G194 B12:B64" numberStoredAsText="1"/>
    <ignoredError sqref="N65:N168 N170:N194 N12:N64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2"/>
  <sheetViews>
    <sheetView tabSelected="1" topLeftCell="A45" zoomScale="140" zoomScaleNormal="140" zoomScalePageLayoutView="140" workbookViewId="0">
      <selection activeCell="C67" sqref="C67"/>
    </sheetView>
  </sheetViews>
  <sheetFormatPr baseColWidth="10" defaultColWidth="11" defaultRowHeight="16" x14ac:dyDescent="0.2"/>
  <cols>
    <col min="2" max="2" width="14" customWidth="1"/>
    <col min="5" max="5" width="10.6640625" customWidth="1"/>
    <col min="9" max="9" width="15" bestFit="1" customWidth="1"/>
    <col min="10" max="11" width="12.6640625" bestFit="1" customWidth="1"/>
    <col min="16" max="16" width="12.6640625" bestFit="1" customWidth="1"/>
    <col min="17" max="17" width="12" bestFit="1" customWidth="1"/>
    <col min="18" max="18" width="12.6640625" bestFit="1" customWidth="1"/>
    <col min="19" max="20" width="12.6640625" customWidth="1"/>
    <col min="21" max="21" width="15.83203125" customWidth="1"/>
    <col min="22" max="22" width="13.1640625" customWidth="1"/>
  </cols>
  <sheetData>
    <row r="1" spans="1:22" x14ac:dyDescent="0.2">
      <c r="A1" s="12" t="s">
        <v>0</v>
      </c>
      <c r="C1" s="1"/>
      <c r="D1" s="1"/>
      <c r="E1" s="12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2">
      <c r="A2" s="12" t="s">
        <v>18</v>
      </c>
      <c r="C2" s="1"/>
      <c r="D2" s="1"/>
      <c r="E2" s="1" t="s">
        <v>269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s="118" customFormat="1" x14ac:dyDescent="0.2">
      <c r="A3" s="12"/>
      <c r="B3"/>
      <c r="C3" s="1"/>
      <c r="D3" s="1"/>
      <c r="E3" s="118" t="s">
        <v>554</v>
      </c>
    </row>
    <row r="4" spans="1:22" x14ac:dyDescent="0.2">
      <c r="B4" s="1"/>
      <c r="C4" s="1"/>
      <c r="D4" s="1"/>
      <c r="E4" s="33" t="s">
        <v>553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x14ac:dyDescent="0.2">
      <c r="B5" s="1"/>
      <c r="C5" s="1"/>
      <c r="D5" s="1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x14ac:dyDescent="0.2">
      <c r="B6" s="1"/>
      <c r="C6" s="1"/>
      <c r="D6" s="1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x14ac:dyDescent="0.2">
      <c r="B7" s="1"/>
      <c r="C7" s="1"/>
      <c r="D7" s="1"/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x14ac:dyDescent="0.2">
      <c r="B8" s="1"/>
      <c r="C8" s="1"/>
      <c r="D8" s="1"/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16.5" thickBot="1" x14ac:dyDescent="0.3">
      <c r="B9" s="1"/>
      <c r="C9" s="1"/>
      <c r="D9" s="1"/>
      <c r="E9" s="3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ht="33" thickBot="1" x14ac:dyDescent="0.25">
      <c r="B10" s="105" t="s">
        <v>2</v>
      </c>
      <c r="C10" s="105" t="s">
        <v>3</v>
      </c>
      <c r="D10" s="119" t="s">
        <v>20</v>
      </c>
      <c r="E10" s="5" t="s">
        <v>16</v>
      </c>
      <c r="F10" s="6"/>
      <c r="G10" s="6"/>
      <c r="H10" s="6"/>
      <c r="I10" s="6"/>
      <c r="J10" s="6"/>
      <c r="K10" s="7"/>
      <c r="L10" s="2" t="s">
        <v>17</v>
      </c>
      <c r="M10" s="3"/>
      <c r="N10" s="3"/>
      <c r="O10" s="3"/>
      <c r="P10" s="3"/>
      <c r="Q10" s="3"/>
      <c r="R10" s="4"/>
      <c r="S10" s="58" t="s">
        <v>268</v>
      </c>
      <c r="T10" s="58"/>
      <c r="U10" s="114" t="s">
        <v>24</v>
      </c>
      <c r="V10" s="115"/>
    </row>
    <row r="11" spans="1:22" x14ac:dyDescent="0.2">
      <c r="B11" s="106"/>
      <c r="C11" s="106"/>
      <c r="D11" s="106"/>
      <c r="E11" s="110" t="s">
        <v>5</v>
      </c>
      <c r="F11" s="110" t="s">
        <v>4</v>
      </c>
      <c r="G11" s="110" t="s">
        <v>21</v>
      </c>
      <c r="H11" s="110" t="s">
        <v>6</v>
      </c>
      <c r="I11" s="110" t="s">
        <v>7</v>
      </c>
      <c r="J11" s="110" t="s">
        <v>8</v>
      </c>
      <c r="K11" s="110" t="s">
        <v>9</v>
      </c>
      <c r="L11" s="108" t="s">
        <v>5</v>
      </c>
      <c r="M11" s="108" t="s">
        <v>4</v>
      </c>
      <c r="N11" s="108" t="s">
        <v>21</v>
      </c>
      <c r="O11" s="108" t="s">
        <v>6</v>
      </c>
      <c r="P11" s="108" t="s">
        <v>7</v>
      </c>
      <c r="Q11" s="108" t="s">
        <v>8</v>
      </c>
      <c r="R11" s="108" t="s">
        <v>9</v>
      </c>
      <c r="S11" s="116" t="s">
        <v>5</v>
      </c>
      <c r="T11" s="116" t="s">
        <v>4</v>
      </c>
      <c r="U11" s="112" t="s">
        <v>5</v>
      </c>
      <c r="V11" s="112" t="s">
        <v>4</v>
      </c>
    </row>
    <row r="12" spans="1:22" ht="17" thickBot="1" x14ac:dyDescent="0.25">
      <c r="B12" s="107"/>
      <c r="C12" s="107"/>
      <c r="D12" s="107"/>
      <c r="E12" s="111"/>
      <c r="F12" s="111"/>
      <c r="G12" s="111"/>
      <c r="H12" s="111"/>
      <c r="I12" s="111"/>
      <c r="J12" s="111"/>
      <c r="K12" s="111"/>
      <c r="L12" s="109"/>
      <c r="M12" s="109"/>
      <c r="N12" s="109"/>
      <c r="O12" s="109"/>
      <c r="P12" s="109"/>
      <c r="Q12" s="109"/>
      <c r="R12" s="109"/>
      <c r="S12" s="117"/>
      <c r="T12" s="117"/>
      <c r="U12" s="113"/>
      <c r="V12" s="113"/>
    </row>
    <row r="13" spans="1:22" s="11" customFormat="1" x14ac:dyDescent="0.2">
      <c r="A13"/>
      <c r="B13" s="75" t="s">
        <v>332</v>
      </c>
      <c r="C13" s="36" t="s">
        <v>12</v>
      </c>
      <c r="D13" s="37">
        <v>1.1631944444444445E-2</v>
      </c>
      <c r="E13" s="36">
        <v>21</v>
      </c>
      <c r="F13" s="36">
        <v>28</v>
      </c>
      <c r="G13" s="36" t="s">
        <v>205</v>
      </c>
      <c r="H13" s="38">
        <v>1333</v>
      </c>
      <c r="I13" s="38">
        <v>1333</v>
      </c>
      <c r="J13" s="38">
        <v>1333</v>
      </c>
      <c r="K13" s="56">
        <f>SUM(F13:F45)/SUM(E13:E45)</f>
        <v>1.4558979808714134</v>
      </c>
      <c r="L13" s="36">
        <v>8</v>
      </c>
      <c r="M13" s="36">
        <v>8</v>
      </c>
      <c r="N13" s="38" t="s">
        <v>35</v>
      </c>
      <c r="O13" s="38">
        <v>1000</v>
      </c>
      <c r="P13" s="56">
        <v>1</v>
      </c>
      <c r="Q13" s="38">
        <v>1000</v>
      </c>
      <c r="R13" s="56">
        <f>SUM(M13:M45)/SUM(L13:L45)</f>
        <v>1.2434402332361516</v>
      </c>
      <c r="S13" s="56"/>
      <c r="T13" s="56"/>
      <c r="U13" s="36">
        <v>93</v>
      </c>
      <c r="V13" s="36">
        <v>356</v>
      </c>
    </row>
    <row r="14" spans="1:22" s="11" customFormat="1" x14ac:dyDescent="0.2">
      <c r="A14"/>
      <c r="B14" s="36" t="s">
        <v>309</v>
      </c>
      <c r="C14" s="36" t="s">
        <v>265</v>
      </c>
      <c r="D14" s="37">
        <v>1.4513888888888889E-2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56">
        <f>SUM(F14:F24)/SUM(E14:E24)</f>
        <v>1.1111111111111112</v>
      </c>
      <c r="K14" s="36"/>
      <c r="L14" s="36">
        <v>1</v>
      </c>
      <c r="M14" s="36">
        <v>1</v>
      </c>
      <c r="N14" s="36" t="s">
        <v>41</v>
      </c>
      <c r="O14" s="38">
        <v>1000</v>
      </c>
      <c r="P14" s="38">
        <v>1000</v>
      </c>
      <c r="Q14" s="56">
        <f>SUM(M14:M24)/SUM(L14:L24)</f>
        <v>1</v>
      </c>
      <c r="R14" s="36"/>
      <c r="S14" s="36"/>
      <c r="T14" s="36"/>
      <c r="U14" s="36">
        <v>74</v>
      </c>
      <c r="V14" s="36">
        <v>440</v>
      </c>
    </row>
    <row r="15" spans="1:22" s="11" customFormat="1" x14ac:dyDescent="0.2">
      <c r="A15"/>
      <c r="B15" s="36" t="s">
        <v>307</v>
      </c>
      <c r="C15" s="36" t="s">
        <v>265</v>
      </c>
      <c r="D15" s="37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56"/>
      <c r="K15" s="36"/>
      <c r="L15" s="36"/>
      <c r="M15" s="36"/>
      <c r="N15" s="36"/>
      <c r="O15" s="38"/>
      <c r="P15" s="36"/>
      <c r="Q15" s="36"/>
      <c r="R15" s="36"/>
      <c r="S15" s="36"/>
      <c r="T15" s="36"/>
      <c r="U15" s="36">
        <v>26</v>
      </c>
      <c r="V15" s="36">
        <v>96</v>
      </c>
    </row>
    <row r="16" spans="1:22" s="11" customFormat="1" x14ac:dyDescent="0.2">
      <c r="A16"/>
      <c r="B16" s="36" t="s">
        <v>308</v>
      </c>
      <c r="C16" s="36"/>
      <c r="D16" s="36"/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>
        <v>0</v>
      </c>
      <c r="M16" s="36">
        <v>0</v>
      </c>
      <c r="N16" s="36">
        <v>0</v>
      </c>
      <c r="O16" s="36">
        <v>0</v>
      </c>
      <c r="P16" s="36"/>
      <c r="Q16" s="36"/>
      <c r="R16" s="36"/>
      <c r="S16" s="36"/>
      <c r="T16" s="36"/>
      <c r="U16" s="36">
        <v>35</v>
      </c>
      <c r="V16" s="36">
        <v>143</v>
      </c>
    </row>
    <row r="17" spans="1:232" s="11" customFormat="1" x14ac:dyDescent="0.2">
      <c r="A17"/>
      <c r="B17" s="36" t="s">
        <v>410</v>
      </c>
      <c r="C17" s="36" t="s">
        <v>203</v>
      </c>
      <c r="D17" s="37">
        <v>2.7604166666666666E-2</v>
      </c>
      <c r="E17" s="36">
        <v>0</v>
      </c>
      <c r="F17" s="36">
        <v>0</v>
      </c>
      <c r="G17" s="36">
        <v>0</v>
      </c>
      <c r="H17" s="36">
        <v>0</v>
      </c>
      <c r="I17" s="56">
        <f>SUM(F17:F24)/SUM(E17:E24)</f>
        <v>1.1111111111111112</v>
      </c>
      <c r="J17" s="36"/>
      <c r="K17" s="36"/>
      <c r="L17" s="36">
        <v>0</v>
      </c>
      <c r="M17" s="36">
        <v>0</v>
      </c>
      <c r="N17" s="36">
        <v>0</v>
      </c>
      <c r="O17" s="36">
        <v>0</v>
      </c>
      <c r="P17" s="56">
        <f>SUM(M17:M24)/SUM(L17:L24)</f>
        <v>1</v>
      </c>
      <c r="Q17" s="36"/>
      <c r="R17" s="36"/>
      <c r="S17" s="36"/>
      <c r="T17" s="36"/>
      <c r="U17" s="36">
        <v>15</v>
      </c>
      <c r="V17" s="36">
        <v>43</v>
      </c>
    </row>
    <row r="18" spans="1:232" s="11" customFormat="1" x14ac:dyDescent="0.2">
      <c r="A18"/>
      <c r="B18" s="36" t="s">
        <v>411</v>
      </c>
      <c r="C18" s="36"/>
      <c r="D18" s="36"/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>
        <v>0</v>
      </c>
      <c r="M18" s="36">
        <v>0</v>
      </c>
      <c r="N18" s="36">
        <v>0</v>
      </c>
      <c r="O18" s="36">
        <v>0</v>
      </c>
      <c r="P18" s="36"/>
      <c r="Q18" s="36"/>
      <c r="R18" s="36"/>
      <c r="S18" s="36"/>
      <c r="T18" s="36"/>
      <c r="U18" s="36">
        <v>10</v>
      </c>
      <c r="V18" s="36">
        <v>37</v>
      </c>
    </row>
    <row r="19" spans="1:232" x14ac:dyDescent="0.2">
      <c r="B19" s="36" t="s">
        <v>310</v>
      </c>
      <c r="C19" s="36" t="s">
        <v>203</v>
      </c>
      <c r="D19" s="36"/>
      <c r="E19" s="36">
        <v>2</v>
      </c>
      <c r="F19" s="36">
        <v>2</v>
      </c>
      <c r="G19" s="36" t="s">
        <v>35</v>
      </c>
      <c r="H19" s="38">
        <v>1000</v>
      </c>
      <c r="I19" s="36"/>
      <c r="J19" s="36"/>
      <c r="K19" s="36"/>
      <c r="L19" s="36">
        <v>3</v>
      </c>
      <c r="M19" s="36">
        <v>3</v>
      </c>
      <c r="N19" s="36" t="s">
        <v>35</v>
      </c>
      <c r="O19" s="38">
        <v>1000</v>
      </c>
      <c r="P19" s="36"/>
      <c r="Q19" s="36"/>
      <c r="R19" s="36"/>
      <c r="S19" s="36"/>
      <c r="T19" s="36"/>
      <c r="U19" s="36">
        <v>14</v>
      </c>
      <c r="V19" s="36">
        <v>46</v>
      </c>
    </row>
    <row r="20" spans="1:232" x14ac:dyDescent="0.2">
      <c r="B20" s="36" t="s">
        <v>311</v>
      </c>
      <c r="C20" s="36" t="s">
        <v>203</v>
      </c>
      <c r="D20" s="36"/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>
        <v>1</v>
      </c>
      <c r="M20" s="36">
        <v>1</v>
      </c>
      <c r="N20" s="36" t="s">
        <v>41</v>
      </c>
      <c r="O20" s="38">
        <v>1000</v>
      </c>
      <c r="P20" s="36"/>
      <c r="Q20" s="36"/>
      <c r="R20" s="36"/>
      <c r="S20" s="36"/>
      <c r="T20" s="36"/>
      <c r="U20" s="36">
        <v>9</v>
      </c>
      <c r="V20" s="36">
        <v>39</v>
      </c>
    </row>
    <row r="21" spans="1:232" x14ac:dyDescent="0.2">
      <c r="B21" s="36" t="s">
        <v>312</v>
      </c>
      <c r="C21" s="36"/>
      <c r="D21" s="36"/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6"/>
      <c r="L21" s="36">
        <v>0</v>
      </c>
      <c r="M21" s="36">
        <v>0</v>
      </c>
      <c r="N21" s="36">
        <v>0</v>
      </c>
      <c r="O21" s="36">
        <v>0</v>
      </c>
      <c r="P21" s="36"/>
      <c r="Q21" s="36"/>
      <c r="R21" s="36"/>
      <c r="S21" s="36"/>
      <c r="T21" s="36"/>
      <c r="U21" s="36">
        <v>11</v>
      </c>
      <c r="V21" s="36">
        <v>43</v>
      </c>
    </row>
    <row r="22" spans="1:232" x14ac:dyDescent="0.2">
      <c r="B22" s="36" t="s">
        <v>313</v>
      </c>
      <c r="C22" s="36" t="s">
        <v>203</v>
      </c>
      <c r="D22" s="36"/>
      <c r="E22" s="36">
        <v>2</v>
      </c>
      <c r="F22" s="36">
        <v>3</v>
      </c>
      <c r="G22" s="36" t="s">
        <v>106</v>
      </c>
      <c r="H22" s="38">
        <v>1500</v>
      </c>
      <c r="I22" s="36"/>
      <c r="J22" s="36"/>
      <c r="K22" s="36"/>
      <c r="L22" s="36">
        <v>2</v>
      </c>
      <c r="M22" s="36">
        <v>2</v>
      </c>
      <c r="N22" s="36" t="s">
        <v>35</v>
      </c>
      <c r="O22" s="38">
        <v>1000</v>
      </c>
      <c r="P22" s="36"/>
      <c r="Q22" s="36"/>
      <c r="R22" s="36"/>
      <c r="S22" s="36"/>
      <c r="T22" s="36"/>
      <c r="U22" s="36">
        <v>18</v>
      </c>
      <c r="V22" s="36">
        <v>61</v>
      </c>
    </row>
    <row r="23" spans="1:232" x14ac:dyDescent="0.2">
      <c r="B23" s="36" t="s">
        <v>314</v>
      </c>
      <c r="C23" s="36" t="s">
        <v>204</v>
      </c>
      <c r="D23" s="36"/>
      <c r="E23" s="36">
        <v>1</v>
      </c>
      <c r="F23" s="36">
        <v>1</v>
      </c>
      <c r="G23" s="36" t="s">
        <v>41</v>
      </c>
      <c r="H23" s="38">
        <v>1000</v>
      </c>
      <c r="I23" s="36"/>
      <c r="J23" s="36"/>
      <c r="K23" s="36"/>
      <c r="L23" s="36">
        <v>0</v>
      </c>
      <c r="M23" s="36">
        <v>0</v>
      </c>
      <c r="N23" s="36">
        <v>0</v>
      </c>
      <c r="O23" s="36">
        <v>0</v>
      </c>
      <c r="P23" s="36"/>
      <c r="Q23" s="36"/>
      <c r="R23" s="36"/>
      <c r="S23" s="36"/>
      <c r="T23" s="36"/>
      <c r="U23" s="36">
        <v>26</v>
      </c>
      <c r="V23" s="36">
        <v>105</v>
      </c>
    </row>
    <row r="24" spans="1:232" x14ac:dyDescent="0.2">
      <c r="B24" s="36" t="s">
        <v>315</v>
      </c>
      <c r="C24" s="36" t="s">
        <v>203</v>
      </c>
      <c r="D24" s="36"/>
      <c r="E24" s="36">
        <v>4</v>
      </c>
      <c r="F24" s="36">
        <v>4</v>
      </c>
      <c r="G24" s="36" t="s">
        <v>35</v>
      </c>
      <c r="H24" s="38">
        <v>1000</v>
      </c>
      <c r="I24" s="36"/>
      <c r="J24" s="36"/>
      <c r="K24" s="36"/>
      <c r="L24" s="36">
        <v>0</v>
      </c>
      <c r="M24" s="36">
        <v>0</v>
      </c>
      <c r="N24" s="36">
        <v>0</v>
      </c>
      <c r="O24" s="36">
        <v>0</v>
      </c>
      <c r="P24" s="36"/>
      <c r="Q24" s="36"/>
      <c r="R24" s="36"/>
      <c r="S24" s="36"/>
      <c r="T24" s="36"/>
      <c r="U24" s="36">
        <v>57</v>
      </c>
      <c r="V24" s="36">
        <v>244</v>
      </c>
    </row>
    <row r="25" spans="1:232" x14ac:dyDescent="0.2">
      <c r="B25" s="36" t="s">
        <v>296</v>
      </c>
      <c r="C25" s="36" t="s">
        <v>26</v>
      </c>
      <c r="D25" s="37">
        <v>1.3715277777777778E-2</v>
      </c>
      <c r="E25" s="36">
        <v>6</v>
      </c>
      <c r="F25" s="36">
        <v>7</v>
      </c>
      <c r="G25" s="36" t="s">
        <v>206</v>
      </c>
      <c r="H25" s="38">
        <v>1167</v>
      </c>
      <c r="I25" s="56">
        <f>SUM(F25:F28)/SUM(E25:E28)</f>
        <v>1.3333333333333333</v>
      </c>
      <c r="J25" s="56">
        <f>SUM(F25:F28)/SUM(E25:E28)</f>
        <v>1.3333333333333333</v>
      </c>
      <c r="K25" s="36"/>
      <c r="L25" s="36">
        <v>5</v>
      </c>
      <c r="M25" s="36">
        <v>9</v>
      </c>
      <c r="N25" s="36" t="s">
        <v>44</v>
      </c>
      <c r="O25" s="38">
        <v>1800</v>
      </c>
      <c r="P25" s="56">
        <f>SUM(M25:M28)/SUM(L25:L28)</f>
        <v>1.6666666666666667</v>
      </c>
      <c r="Q25" s="56">
        <f>SUM(M25:M28)/SUM(L25:L28)</f>
        <v>1.6666666666666667</v>
      </c>
      <c r="R25" s="36"/>
      <c r="S25" s="36"/>
      <c r="T25" s="36"/>
      <c r="U25" s="36">
        <v>75</v>
      </c>
      <c r="V25" s="36">
        <v>351</v>
      </c>
    </row>
    <row r="26" spans="1:232" x14ac:dyDescent="0.2">
      <c r="B26" s="36" t="s">
        <v>297</v>
      </c>
      <c r="C26" s="36" t="s">
        <v>26</v>
      </c>
      <c r="D26" s="36"/>
      <c r="E26" s="36">
        <v>3</v>
      </c>
      <c r="F26" s="36">
        <v>3</v>
      </c>
      <c r="G26" s="36" t="s">
        <v>35</v>
      </c>
      <c r="H26" s="38">
        <v>1000</v>
      </c>
      <c r="I26" s="36"/>
      <c r="J26" s="36"/>
      <c r="K26" s="36"/>
      <c r="L26" s="36">
        <v>0</v>
      </c>
      <c r="M26" s="36">
        <v>0</v>
      </c>
      <c r="N26" s="36">
        <v>0</v>
      </c>
      <c r="O26" s="36">
        <v>0</v>
      </c>
      <c r="P26" s="36"/>
      <c r="Q26" s="36"/>
      <c r="R26" s="36"/>
      <c r="S26" s="36"/>
      <c r="T26" s="36"/>
      <c r="U26" s="36">
        <v>5</v>
      </c>
      <c r="V26" s="36">
        <v>25</v>
      </c>
    </row>
    <row r="27" spans="1:232" s="8" customFormat="1" x14ac:dyDescent="0.2">
      <c r="A27"/>
      <c r="B27" s="36" t="s">
        <v>298</v>
      </c>
      <c r="C27" s="36" t="s">
        <v>26</v>
      </c>
      <c r="D27" s="36"/>
      <c r="E27" s="36">
        <v>2</v>
      </c>
      <c r="F27" s="36">
        <v>5</v>
      </c>
      <c r="G27" s="36" t="s">
        <v>106</v>
      </c>
      <c r="H27" s="38">
        <v>2500</v>
      </c>
      <c r="I27" s="36"/>
      <c r="J27" s="36"/>
      <c r="K27" s="36"/>
      <c r="L27" s="36">
        <v>1</v>
      </c>
      <c r="M27" s="36">
        <v>1</v>
      </c>
      <c r="N27" s="36" t="s">
        <v>41</v>
      </c>
      <c r="O27" s="38">
        <v>1000</v>
      </c>
      <c r="P27" s="36"/>
      <c r="Q27" s="36"/>
      <c r="R27" s="36"/>
      <c r="S27" s="36"/>
      <c r="T27" s="36"/>
      <c r="U27" s="36">
        <v>13</v>
      </c>
      <c r="V27" s="36">
        <v>46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</row>
    <row r="28" spans="1:232" x14ac:dyDescent="0.2">
      <c r="B28" s="36" t="s">
        <v>316</v>
      </c>
      <c r="C28" s="36" t="s">
        <v>26</v>
      </c>
      <c r="D28" s="36"/>
      <c r="E28" s="36">
        <v>4</v>
      </c>
      <c r="F28" s="36">
        <v>5</v>
      </c>
      <c r="G28" s="36" t="s">
        <v>42</v>
      </c>
      <c r="H28" s="38">
        <v>1250</v>
      </c>
      <c r="I28" s="36"/>
      <c r="J28" s="36"/>
      <c r="K28" s="36"/>
      <c r="L28" s="36">
        <v>0</v>
      </c>
      <c r="M28" s="36">
        <v>0</v>
      </c>
      <c r="N28" s="36">
        <v>0</v>
      </c>
      <c r="O28" s="36">
        <v>0</v>
      </c>
      <c r="P28" s="36"/>
      <c r="Q28" s="36"/>
      <c r="R28" s="36"/>
      <c r="S28" s="36"/>
      <c r="T28" s="36"/>
      <c r="U28" s="36">
        <v>7</v>
      </c>
      <c r="V28" s="36">
        <v>27</v>
      </c>
    </row>
    <row r="29" spans="1:232" x14ac:dyDescent="0.2">
      <c r="B29" s="75" t="s">
        <v>412</v>
      </c>
      <c r="C29" s="36" t="s">
        <v>413</v>
      </c>
      <c r="D29" s="37">
        <v>1.6238425925925924E-2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/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/>
      <c r="R29" s="36"/>
      <c r="S29" s="36"/>
      <c r="T29" s="36"/>
      <c r="U29" s="36">
        <v>0</v>
      </c>
      <c r="V29" s="36">
        <v>0</v>
      </c>
    </row>
    <row r="30" spans="1:232" x14ac:dyDescent="0.2">
      <c r="B30" s="36" t="s">
        <v>317</v>
      </c>
      <c r="C30" s="36" t="s">
        <v>38</v>
      </c>
      <c r="D30" s="37">
        <v>4.2094907407407407E-2</v>
      </c>
      <c r="E30" s="36">
        <v>3</v>
      </c>
      <c r="F30" s="36">
        <v>5</v>
      </c>
      <c r="G30" s="36" t="s">
        <v>143</v>
      </c>
      <c r="H30" s="38">
        <v>1667</v>
      </c>
      <c r="I30" s="56">
        <f>SUM(F30:F33)/SUM(E30:E33)</f>
        <v>1.6363636363636365</v>
      </c>
      <c r="J30" s="56">
        <f>SUM(F30:F35)/SUM(E30:E35)</f>
        <v>1.446808510638298</v>
      </c>
      <c r="K30" s="36"/>
      <c r="L30" s="36">
        <v>0</v>
      </c>
      <c r="M30" s="36">
        <v>0</v>
      </c>
      <c r="N30" s="36">
        <v>0</v>
      </c>
      <c r="O30" s="36">
        <v>0</v>
      </c>
      <c r="P30" s="56">
        <f>SUM(M30:M33)/SUM(L30:L33)</f>
        <v>1.6666666666666667</v>
      </c>
      <c r="Q30" s="56">
        <f>SUM(M30:M35)/SUM(L30:L35)</f>
        <v>1.6444444444444444</v>
      </c>
      <c r="R30" s="36"/>
      <c r="S30" s="36"/>
      <c r="T30" s="36"/>
      <c r="U30" s="36">
        <v>14</v>
      </c>
      <c r="V30" s="36">
        <v>83</v>
      </c>
    </row>
    <row r="31" spans="1:232" x14ac:dyDescent="0.2">
      <c r="B31" s="36" t="s">
        <v>318</v>
      </c>
      <c r="C31" s="36" t="s">
        <v>38</v>
      </c>
      <c r="D31" s="37"/>
      <c r="E31" s="36">
        <v>0</v>
      </c>
      <c r="F31" s="36">
        <v>0</v>
      </c>
      <c r="G31" s="36">
        <v>0</v>
      </c>
      <c r="H31" s="36">
        <v>0</v>
      </c>
      <c r="I31" s="36"/>
      <c r="J31" s="36"/>
      <c r="K31" s="36"/>
      <c r="L31" s="36">
        <v>2</v>
      </c>
      <c r="M31" s="36">
        <v>2</v>
      </c>
      <c r="N31" s="36" t="s">
        <v>35</v>
      </c>
      <c r="O31" s="38">
        <v>1000</v>
      </c>
      <c r="P31" s="36"/>
      <c r="Q31" s="36"/>
      <c r="R31" s="36"/>
      <c r="S31" s="36"/>
      <c r="T31" s="36"/>
      <c r="U31" s="36">
        <v>9</v>
      </c>
      <c r="V31" s="36">
        <v>38</v>
      </c>
    </row>
    <row r="32" spans="1:232" x14ac:dyDescent="0.2">
      <c r="B32" s="36" t="s">
        <v>319</v>
      </c>
      <c r="C32" s="36" t="s">
        <v>38</v>
      </c>
      <c r="D32" s="37">
        <v>1.8402777777777777E-3</v>
      </c>
      <c r="E32" s="36">
        <v>6</v>
      </c>
      <c r="F32" s="36">
        <v>9</v>
      </c>
      <c r="G32" s="36" t="s">
        <v>106</v>
      </c>
      <c r="H32" s="38">
        <v>1500</v>
      </c>
      <c r="I32" s="36"/>
      <c r="J32" s="36"/>
      <c r="K32" s="36"/>
      <c r="L32" s="36">
        <v>0</v>
      </c>
      <c r="M32" s="36">
        <v>0</v>
      </c>
      <c r="N32" s="36">
        <v>0</v>
      </c>
      <c r="O32" s="36">
        <v>0</v>
      </c>
      <c r="P32" s="36"/>
      <c r="Q32" s="36"/>
      <c r="R32" s="36"/>
      <c r="S32" s="36"/>
      <c r="T32" s="36"/>
      <c r="U32" s="36">
        <v>58</v>
      </c>
      <c r="V32" s="36">
        <v>185</v>
      </c>
    </row>
    <row r="33" spans="1:24" x14ac:dyDescent="0.2">
      <c r="B33" s="36" t="s">
        <v>320</v>
      </c>
      <c r="C33" s="36" t="s">
        <v>38</v>
      </c>
      <c r="D33" s="36"/>
      <c r="E33" s="36">
        <v>2</v>
      </c>
      <c r="F33" s="36">
        <v>4</v>
      </c>
      <c r="G33" s="38">
        <v>1000</v>
      </c>
      <c r="H33" s="38">
        <v>2000</v>
      </c>
      <c r="I33" s="36"/>
      <c r="J33" s="36"/>
      <c r="K33" s="36"/>
      <c r="L33" s="36">
        <v>1</v>
      </c>
      <c r="M33" s="36">
        <v>3</v>
      </c>
      <c r="N33" s="36" t="s">
        <v>41</v>
      </c>
      <c r="O33" s="38">
        <v>3000</v>
      </c>
      <c r="P33" s="36"/>
      <c r="Q33" s="36"/>
      <c r="R33" s="36"/>
      <c r="S33" s="36"/>
      <c r="T33" s="36"/>
      <c r="U33" s="36">
        <v>95</v>
      </c>
      <c r="V33" s="36">
        <v>388</v>
      </c>
    </row>
    <row r="34" spans="1:24" x14ac:dyDescent="0.2">
      <c r="B34" s="36" t="s">
        <v>321</v>
      </c>
      <c r="C34" s="36" t="s">
        <v>60</v>
      </c>
      <c r="D34" s="37">
        <v>2.9942129629629628E-2</v>
      </c>
      <c r="E34" s="36">
        <v>14</v>
      </c>
      <c r="F34" s="36">
        <v>15</v>
      </c>
      <c r="G34" s="36" t="s">
        <v>266</v>
      </c>
      <c r="H34" s="38">
        <v>1071</v>
      </c>
      <c r="I34" s="56">
        <f>SUM(F34:F35)/SUM(E34:E35)</f>
        <v>1.3888888888888888</v>
      </c>
      <c r="J34" s="36"/>
      <c r="K34" s="36"/>
      <c r="L34" s="36">
        <v>10</v>
      </c>
      <c r="M34" s="36">
        <v>10</v>
      </c>
      <c r="N34" s="36" t="s">
        <v>35</v>
      </c>
      <c r="O34" s="38">
        <v>1000</v>
      </c>
      <c r="P34" s="56">
        <f>SUM(M34:M35)/SUM(L34:L35)</f>
        <v>1.6428571428571428</v>
      </c>
      <c r="Q34" s="36"/>
      <c r="R34" s="36"/>
      <c r="S34" s="36"/>
      <c r="T34" s="36"/>
      <c r="U34" s="36">
        <v>330</v>
      </c>
      <c r="V34" s="36">
        <v>1105</v>
      </c>
    </row>
    <row r="35" spans="1:24" x14ac:dyDescent="0.2">
      <c r="B35" s="36" t="s">
        <v>322</v>
      </c>
      <c r="C35" s="36" t="s">
        <v>60</v>
      </c>
      <c r="D35" s="36"/>
      <c r="E35" s="36">
        <v>22</v>
      </c>
      <c r="F35" s="36">
        <v>35</v>
      </c>
      <c r="G35" s="36" t="s">
        <v>267</v>
      </c>
      <c r="H35" s="38">
        <v>1591</v>
      </c>
      <c r="I35" s="36"/>
      <c r="J35" s="36"/>
      <c r="K35" s="36"/>
      <c r="L35" s="36">
        <v>32</v>
      </c>
      <c r="M35" s="36">
        <v>59</v>
      </c>
      <c r="N35" s="38">
        <v>1176</v>
      </c>
      <c r="O35" s="38">
        <v>1844</v>
      </c>
      <c r="P35" s="36"/>
      <c r="Q35" s="36"/>
      <c r="R35" s="36"/>
      <c r="S35" s="36"/>
      <c r="T35" s="36"/>
      <c r="U35" s="36">
        <v>420</v>
      </c>
      <c r="V35" s="36">
        <v>1418</v>
      </c>
    </row>
    <row r="36" spans="1:24" s="1" customFormat="1" x14ac:dyDescent="0.2">
      <c r="A36" s="13"/>
      <c r="B36" s="76" t="s">
        <v>333</v>
      </c>
      <c r="C36" s="13" t="s">
        <v>63</v>
      </c>
      <c r="D36" s="20">
        <v>6.0185185185185177E-3</v>
      </c>
      <c r="E36" s="13">
        <v>8</v>
      </c>
      <c r="F36" s="13">
        <v>8</v>
      </c>
      <c r="G36" s="13" t="s">
        <v>35</v>
      </c>
      <c r="H36" s="19">
        <v>1000</v>
      </c>
      <c r="I36" s="19">
        <v>1000</v>
      </c>
      <c r="J36" s="19">
        <v>1000</v>
      </c>
      <c r="K36" s="13"/>
      <c r="L36" s="13">
        <v>10</v>
      </c>
      <c r="M36" s="13">
        <v>10</v>
      </c>
      <c r="N36" s="19" t="s">
        <v>35</v>
      </c>
      <c r="O36" s="19">
        <v>1000</v>
      </c>
      <c r="P36" s="19">
        <v>1000</v>
      </c>
      <c r="Q36" s="19">
        <v>1000</v>
      </c>
      <c r="R36" s="13"/>
      <c r="S36" s="13"/>
      <c r="T36" s="13"/>
      <c r="U36" s="13">
        <v>15</v>
      </c>
      <c r="V36" s="13">
        <v>54</v>
      </c>
      <c r="X36" s="49"/>
    </row>
    <row r="37" spans="1:24" x14ac:dyDescent="0.2">
      <c r="B37" s="36" t="s">
        <v>323</v>
      </c>
      <c r="C37" s="36" t="s">
        <v>64</v>
      </c>
      <c r="D37" s="37">
        <v>3.1134259259259261E-2</v>
      </c>
      <c r="E37" s="36">
        <v>117</v>
      </c>
      <c r="F37" s="36">
        <v>173</v>
      </c>
      <c r="G37" s="36" t="s">
        <v>207</v>
      </c>
      <c r="H37" s="38">
        <v>1479</v>
      </c>
      <c r="I37" s="56">
        <f>SUM(F37:F39)/SUM(E37:E39)</f>
        <v>1.4721189591078068</v>
      </c>
      <c r="J37" s="56">
        <f>SUM(F37:F43)/SUM(E37:E43)</f>
        <v>1.4513274336283186</v>
      </c>
      <c r="K37" s="36"/>
      <c r="L37" s="36">
        <v>53</v>
      </c>
      <c r="M37" s="36">
        <v>64</v>
      </c>
      <c r="N37" s="36" t="s">
        <v>102</v>
      </c>
      <c r="O37" s="38">
        <v>1208</v>
      </c>
      <c r="P37" s="56">
        <f>SUM(M37:M39)/SUM(L37:L39)</f>
        <v>1.1842105263157894</v>
      </c>
      <c r="Q37" s="56">
        <f>SUM(M37:M43)/SUM(L37:L43)</f>
        <v>1.2248803827751196</v>
      </c>
      <c r="R37" s="36"/>
      <c r="S37" s="36"/>
      <c r="T37" s="36"/>
      <c r="U37" s="36">
        <v>620</v>
      </c>
      <c r="V37" s="36">
        <v>2569</v>
      </c>
    </row>
    <row r="38" spans="1:24" x14ac:dyDescent="0.2">
      <c r="B38" s="36" t="s">
        <v>324</v>
      </c>
      <c r="C38" s="36" t="s">
        <v>64</v>
      </c>
      <c r="D38" s="36"/>
      <c r="E38" s="36">
        <v>130</v>
      </c>
      <c r="F38" s="36">
        <v>194</v>
      </c>
      <c r="G38" s="36" t="s">
        <v>208</v>
      </c>
      <c r="H38" s="38">
        <v>1492</v>
      </c>
      <c r="I38" s="36"/>
      <c r="J38" s="36"/>
      <c r="K38" s="36"/>
      <c r="L38" s="36">
        <v>59</v>
      </c>
      <c r="M38" s="36">
        <v>69</v>
      </c>
      <c r="N38" s="36" t="s">
        <v>239</v>
      </c>
      <c r="O38" s="38">
        <v>1169</v>
      </c>
      <c r="P38" s="36"/>
      <c r="Q38" s="36"/>
      <c r="R38" s="36"/>
      <c r="S38" s="36"/>
      <c r="T38" s="36"/>
      <c r="U38" s="36">
        <v>454</v>
      </c>
      <c r="V38" s="36">
        <v>1710</v>
      </c>
    </row>
    <row r="39" spans="1:24" x14ac:dyDescent="0.2">
      <c r="B39" s="36" t="s">
        <v>325</v>
      </c>
      <c r="C39" s="36" t="s">
        <v>64</v>
      </c>
      <c r="D39" s="36"/>
      <c r="E39" s="36">
        <v>22</v>
      </c>
      <c r="F39" s="36">
        <v>29</v>
      </c>
      <c r="G39" s="36" t="s">
        <v>209</v>
      </c>
      <c r="H39" s="38">
        <v>1318</v>
      </c>
      <c r="I39" s="36"/>
      <c r="J39" s="36"/>
      <c r="K39" s="36"/>
      <c r="L39" s="36">
        <v>40</v>
      </c>
      <c r="M39" s="36">
        <v>47</v>
      </c>
      <c r="N39" s="36" t="s">
        <v>211</v>
      </c>
      <c r="O39" s="38">
        <v>1175</v>
      </c>
      <c r="P39" s="36"/>
      <c r="Q39" s="36"/>
      <c r="R39" s="36"/>
      <c r="S39" s="36">
        <v>1</v>
      </c>
      <c r="T39" s="36">
        <v>1</v>
      </c>
      <c r="U39" s="36">
        <v>150</v>
      </c>
      <c r="V39" s="36">
        <v>581</v>
      </c>
    </row>
    <row r="40" spans="1:24" x14ac:dyDescent="0.2">
      <c r="B40" s="36" t="s">
        <v>326</v>
      </c>
      <c r="C40" s="36" t="s">
        <v>65</v>
      </c>
      <c r="D40" s="37">
        <v>2.1354166666666664E-2</v>
      </c>
      <c r="E40" s="36">
        <v>101</v>
      </c>
      <c r="F40" s="36">
        <v>136</v>
      </c>
      <c r="G40" s="36" t="s">
        <v>210</v>
      </c>
      <c r="H40" s="38">
        <v>1364</v>
      </c>
      <c r="I40" s="56">
        <f>SUM(F40:F41)/SUM(E40:E41)</f>
        <v>1.3023255813953489</v>
      </c>
      <c r="J40" s="36"/>
      <c r="K40" s="36"/>
      <c r="L40" s="36">
        <v>121</v>
      </c>
      <c r="M40" s="36">
        <v>165</v>
      </c>
      <c r="N40" s="36" t="s">
        <v>212</v>
      </c>
      <c r="O40" s="38">
        <v>1364</v>
      </c>
      <c r="P40" s="56">
        <f>SUM(M40:M41)/SUM(L40:L41)</f>
        <v>1.297752808988764</v>
      </c>
      <c r="Q40" s="36"/>
      <c r="R40" s="36"/>
      <c r="S40" s="36">
        <v>5</v>
      </c>
      <c r="T40" s="36">
        <v>10</v>
      </c>
      <c r="U40" s="36">
        <v>420</v>
      </c>
      <c r="V40" s="36">
        <v>1617</v>
      </c>
    </row>
    <row r="41" spans="1:24" x14ac:dyDescent="0.2">
      <c r="B41" s="36" t="s">
        <v>327</v>
      </c>
      <c r="C41" s="36" t="s">
        <v>65</v>
      </c>
      <c r="D41" s="36"/>
      <c r="E41" s="36">
        <v>28</v>
      </c>
      <c r="F41" s="36">
        <v>32</v>
      </c>
      <c r="G41" s="36" t="s">
        <v>240</v>
      </c>
      <c r="H41" s="38">
        <v>1143</v>
      </c>
      <c r="I41" s="36"/>
      <c r="J41" s="36"/>
      <c r="K41" s="36"/>
      <c r="L41" s="36">
        <v>57</v>
      </c>
      <c r="M41" s="36">
        <v>66</v>
      </c>
      <c r="N41" s="36" t="s">
        <v>213</v>
      </c>
      <c r="O41" s="38">
        <v>1158</v>
      </c>
      <c r="P41" s="36"/>
      <c r="Q41" s="36"/>
      <c r="R41" s="36"/>
      <c r="S41" s="36">
        <v>3</v>
      </c>
      <c r="T41" s="36">
        <v>5</v>
      </c>
      <c r="U41" s="36">
        <v>357</v>
      </c>
      <c r="V41" s="36">
        <v>1439</v>
      </c>
    </row>
    <row r="42" spans="1:24" x14ac:dyDescent="0.2">
      <c r="B42" s="36" t="s">
        <v>328</v>
      </c>
      <c r="C42" s="36" t="s">
        <v>66</v>
      </c>
      <c r="D42" s="37">
        <v>2.0821759259259259E-2</v>
      </c>
      <c r="E42" s="36">
        <v>149</v>
      </c>
      <c r="F42" s="36">
        <v>228</v>
      </c>
      <c r="G42" s="38">
        <v>1033</v>
      </c>
      <c r="H42" s="38">
        <v>1530</v>
      </c>
      <c r="I42" s="56">
        <f>SUM(F42:F43)/SUM(E42:E43)</f>
        <v>1.5</v>
      </c>
      <c r="J42" s="36"/>
      <c r="K42" s="36"/>
      <c r="L42" s="36">
        <v>88</v>
      </c>
      <c r="M42" s="36">
        <v>101</v>
      </c>
      <c r="N42" s="36" t="s">
        <v>214</v>
      </c>
      <c r="O42" s="38">
        <v>1148</v>
      </c>
      <c r="P42" s="56">
        <f>SUM(M42:M43)/SUM(L42:L43)</f>
        <v>1.1477272727272727</v>
      </c>
      <c r="Q42" s="36"/>
      <c r="R42" s="36"/>
      <c r="S42" s="36">
        <v>19</v>
      </c>
      <c r="T42" s="36">
        <v>26</v>
      </c>
      <c r="U42" s="36">
        <v>445</v>
      </c>
      <c r="V42" s="36">
        <v>1476</v>
      </c>
    </row>
    <row r="43" spans="1:24" x14ac:dyDescent="0.2">
      <c r="B43" s="36" t="s">
        <v>329</v>
      </c>
      <c r="C43" s="36" t="s">
        <v>66</v>
      </c>
      <c r="D43" s="36"/>
      <c r="E43" s="36">
        <v>131</v>
      </c>
      <c r="F43" s="36">
        <v>192</v>
      </c>
      <c r="G43" s="36" t="s">
        <v>90</v>
      </c>
      <c r="H43" s="38">
        <v>1466</v>
      </c>
      <c r="I43" s="36"/>
      <c r="J43" s="36"/>
      <c r="K43" s="36"/>
      <c r="L43" s="36">
        <v>0</v>
      </c>
      <c r="M43" s="36">
        <v>0</v>
      </c>
      <c r="N43" s="36">
        <v>0</v>
      </c>
      <c r="O43" s="36">
        <v>0</v>
      </c>
      <c r="P43" s="36"/>
      <c r="Q43" s="36"/>
      <c r="R43" s="36"/>
      <c r="S43" s="36"/>
      <c r="T43" s="36"/>
      <c r="U43" s="36">
        <v>242</v>
      </c>
      <c r="V43" s="36">
        <v>784</v>
      </c>
    </row>
    <row r="44" spans="1:24" x14ac:dyDescent="0.2">
      <c r="B44" s="36" t="s">
        <v>330</v>
      </c>
      <c r="C44" s="36" t="s">
        <v>67</v>
      </c>
      <c r="D44" s="37">
        <v>1.8749999999999999E-2</v>
      </c>
      <c r="E44" s="36">
        <v>128</v>
      </c>
      <c r="F44" s="36">
        <v>182</v>
      </c>
      <c r="G44" s="36" t="s">
        <v>216</v>
      </c>
      <c r="H44" s="38">
        <v>1422</v>
      </c>
      <c r="I44" s="56">
        <f>SUM(F44:F45)/SUM(E44:E45)</f>
        <v>1.5460122699386503</v>
      </c>
      <c r="J44" s="56">
        <f>SUM(F44:F45)/SUM(E44:E45)</f>
        <v>1.5460122699386503</v>
      </c>
      <c r="K44" s="36"/>
      <c r="L44" s="36">
        <v>130</v>
      </c>
      <c r="M44" s="36">
        <v>157</v>
      </c>
      <c r="N44" s="36" t="s">
        <v>215</v>
      </c>
      <c r="O44" s="38">
        <v>1208</v>
      </c>
      <c r="P44" s="56">
        <f>SUM(M44:M45)/SUM(L44:L45)</f>
        <v>1.2083333333333333</v>
      </c>
      <c r="Q44" s="56">
        <f>SUM(M44:M45)/SUM(L44:L45)</f>
        <v>1.2083333333333333</v>
      </c>
      <c r="R44" s="36"/>
      <c r="S44" s="36">
        <v>53</v>
      </c>
      <c r="T44" s="36">
        <v>67</v>
      </c>
      <c r="U44" s="36">
        <v>461</v>
      </c>
      <c r="V44" s="36">
        <v>1670</v>
      </c>
    </row>
    <row r="45" spans="1:24" x14ac:dyDescent="0.2">
      <c r="B45" s="36" t="s">
        <v>331</v>
      </c>
      <c r="C45" s="36" t="s">
        <v>67</v>
      </c>
      <c r="D45" s="36"/>
      <c r="E45" s="36">
        <v>35</v>
      </c>
      <c r="F45" s="36">
        <v>70</v>
      </c>
      <c r="G45" s="38">
        <v>1069</v>
      </c>
      <c r="H45" s="38">
        <v>2000</v>
      </c>
      <c r="I45" s="36"/>
      <c r="J45" s="36"/>
      <c r="K45" s="36"/>
      <c r="L45" s="36">
        <v>62</v>
      </c>
      <c r="M45" s="36">
        <v>75</v>
      </c>
      <c r="N45" s="38" t="s">
        <v>217</v>
      </c>
      <c r="O45" s="38">
        <v>1210</v>
      </c>
      <c r="P45" s="38">
        <v>1210</v>
      </c>
      <c r="Q45" s="38"/>
      <c r="R45" s="36"/>
      <c r="S45" s="36"/>
      <c r="T45" s="36"/>
      <c r="U45" s="36">
        <v>186</v>
      </c>
      <c r="V45" s="36">
        <v>740</v>
      </c>
    </row>
    <row r="46" spans="1:24" x14ac:dyDescent="0.2">
      <c r="B46" s="75" t="s">
        <v>334</v>
      </c>
      <c r="C46" s="36" t="s">
        <v>68</v>
      </c>
      <c r="D46" s="37">
        <v>2.2013888888888888E-2</v>
      </c>
      <c r="E46" s="36">
        <v>92</v>
      </c>
      <c r="F46" s="36">
        <v>148</v>
      </c>
      <c r="G46" s="38">
        <v>1073</v>
      </c>
      <c r="H46" s="38">
        <v>1609</v>
      </c>
      <c r="I46" s="38">
        <v>1609</v>
      </c>
      <c r="J46" s="38">
        <v>1609</v>
      </c>
      <c r="K46" s="56">
        <f>SUM(F46:F76)/SUM(E46:E76)</f>
        <v>2.0053153791637137</v>
      </c>
      <c r="L46" s="36">
        <v>159</v>
      </c>
      <c r="M46" s="36">
        <v>206</v>
      </c>
      <c r="N46" s="36" t="s">
        <v>218</v>
      </c>
      <c r="O46" s="38">
        <v>1296</v>
      </c>
      <c r="P46" s="36">
        <v>1.296</v>
      </c>
      <c r="Q46" s="38">
        <v>1296</v>
      </c>
      <c r="R46" s="56">
        <f>SUM(M46:M76)/SUM(L46:L76)</f>
        <v>1.9705751226036559</v>
      </c>
      <c r="S46" s="62">
        <v>4</v>
      </c>
      <c r="T46" s="62">
        <v>4</v>
      </c>
      <c r="U46" s="36">
        <v>631</v>
      </c>
      <c r="V46" s="36">
        <v>2880</v>
      </c>
    </row>
    <row r="47" spans="1:24" x14ac:dyDescent="0.2">
      <c r="B47" s="36" t="s">
        <v>335</v>
      </c>
      <c r="C47" s="36" t="s">
        <v>78</v>
      </c>
      <c r="D47" s="37">
        <v>2.5960648148148149E-2</v>
      </c>
      <c r="E47" s="36">
        <v>144</v>
      </c>
      <c r="F47" s="36">
        <v>211</v>
      </c>
      <c r="G47" s="38">
        <v>1213</v>
      </c>
      <c r="H47" s="38">
        <v>1465</v>
      </c>
      <c r="I47" s="38">
        <f>SUM(F47:F48)/SUM(E47:E48)</f>
        <v>1.5478260869565217</v>
      </c>
      <c r="J47" s="56">
        <f>SUM(F47:F50)/SUM(E47:E50)</f>
        <v>1.4319526627218935</v>
      </c>
      <c r="K47" s="36"/>
      <c r="L47" s="36">
        <v>57</v>
      </c>
      <c r="M47" s="36">
        <v>61</v>
      </c>
      <c r="N47" s="36" t="s">
        <v>219</v>
      </c>
      <c r="O47" s="38">
        <v>1070</v>
      </c>
      <c r="P47" s="56">
        <f>SUM(M47:M48)/SUM(L47:L48)</f>
        <v>1.1044776119402986</v>
      </c>
      <c r="Q47" s="56">
        <f>SUM(M47:M50)/SUM(L47:L50)</f>
        <v>1.2245762711864407</v>
      </c>
      <c r="R47" s="36"/>
      <c r="S47" s="36">
        <v>3</v>
      </c>
      <c r="T47" s="36">
        <v>5</v>
      </c>
      <c r="U47" s="36">
        <v>486</v>
      </c>
      <c r="V47" s="36">
        <v>2082</v>
      </c>
    </row>
    <row r="48" spans="1:24" x14ac:dyDescent="0.2">
      <c r="B48" s="36" t="s">
        <v>336</v>
      </c>
      <c r="C48" s="36" t="s">
        <v>78</v>
      </c>
      <c r="D48" s="36"/>
      <c r="E48" s="36">
        <v>86</v>
      </c>
      <c r="F48" s="36">
        <v>145</v>
      </c>
      <c r="G48" s="38">
        <v>1174</v>
      </c>
      <c r="H48" s="38">
        <v>1686</v>
      </c>
      <c r="I48" s="36"/>
      <c r="J48" s="36"/>
      <c r="K48" s="36"/>
      <c r="L48" s="36">
        <v>10</v>
      </c>
      <c r="M48" s="36">
        <v>13</v>
      </c>
      <c r="N48" s="36" t="s">
        <v>220</v>
      </c>
      <c r="O48" s="38">
        <v>1300</v>
      </c>
      <c r="P48" s="36"/>
      <c r="Q48" s="36"/>
      <c r="R48" s="36"/>
      <c r="S48" s="36">
        <v>14</v>
      </c>
      <c r="T48" s="36">
        <v>26</v>
      </c>
      <c r="U48" s="36">
        <v>295</v>
      </c>
      <c r="V48" s="36">
        <v>1285</v>
      </c>
    </row>
    <row r="49" spans="2:22" x14ac:dyDescent="0.2">
      <c r="B49" s="36" t="s">
        <v>337</v>
      </c>
      <c r="C49" s="36" t="s">
        <v>231</v>
      </c>
      <c r="D49" s="37">
        <v>3.1041666666666665E-2</v>
      </c>
      <c r="E49" s="36">
        <v>173</v>
      </c>
      <c r="F49" s="36">
        <v>235</v>
      </c>
      <c r="G49" s="36" t="s">
        <v>221</v>
      </c>
      <c r="H49" s="38">
        <v>1358</v>
      </c>
      <c r="I49" s="56">
        <f>SUM(F49:F50)/SUM(E49:E50)</f>
        <v>1.3357400722021662</v>
      </c>
      <c r="J49" s="36"/>
      <c r="K49" s="36"/>
      <c r="L49" s="36">
        <v>75</v>
      </c>
      <c r="M49" s="36">
        <v>95</v>
      </c>
      <c r="N49" s="36" t="s">
        <v>226</v>
      </c>
      <c r="O49" s="38">
        <v>1267</v>
      </c>
      <c r="P49" s="56">
        <f>SUM(M49:M50)/SUM(L49:L50)</f>
        <v>1.2721893491124261</v>
      </c>
      <c r="Q49" s="36"/>
      <c r="R49" s="36"/>
      <c r="S49" s="36">
        <v>40</v>
      </c>
      <c r="T49" s="36">
        <v>49</v>
      </c>
      <c r="U49" s="36">
        <v>588</v>
      </c>
      <c r="V49" s="36">
        <v>2279</v>
      </c>
    </row>
    <row r="50" spans="2:22" x14ac:dyDescent="0.2">
      <c r="B50" s="36" t="s">
        <v>338</v>
      </c>
      <c r="C50" s="36" t="s">
        <v>231</v>
      </c>
      <c r="D50" s="36"/>
      <c r="E50" s="36">
        <v>104</v>
      </c>
      <c r="F50" s="36">
        <v>135</v>
      </c>
      <c r="G50" s="36" t="s">
        <v>222</v>
      </c>
      <c r="H50" s="38">
        <v>1298</v>
      </c>
      <c r="I50" s="36"/>
      <c r="J50" s="36"/>
      <c r="K50" s="36"/>
      <c r="L50" s="36">
        <v>94</v>
      </c>
      <c r="M50" s="36">
        <v>120</v>
      </c>
      <c r="N50" s="36" t="s">
        <v>225</v>
      </c>
      <c r="O50" s="38">
        <v>1277</v>
      </c>
      <c r="P50" s="36"/>
      <c r="Q50" s="36"/>
      <c r="R50" s="36"/>
      <c r="S50" s="36">
        <v>50</v>
      </c>
      <c r="T50" s="36">
        <v>67</v>
      </c>
      <c r="U50" s="36">
        <v>386</v>
      </c>
      <c r="V50" s="36">
        <v>1608</v>
      </c>
    </row>
    <row r="51" spans="2:22" x14ac:dyDescent="0.2">
      <c r="B51" s="75" t="s">
        <v>339</v>
      </c>
      <c r="C51" s="36" t="s">
        <v>80</v>
      </c>
      <c r="D51" s="37">
        <v>3.3414351851851855E-2</v>
      </c>
      <c r="E51" s="36">
        <v>129</v>
      </c>
      <c r="F51" s="36">
        <v>158</v>
      </c>
      <c r="G51" s="36" t="s">
        <v>223</v>
      </c>
      <c r="H51" s="38">
        <v>1225</v>
      </c>
      <c r="I51" s="38">
        <v>1225</v>
      </c>
      <c r="J51" s="56">
        <f>SUM(F51:F52)/SUM(E51:E52)</f>
        <v>1.2840236686390532</v>
      </c>
      <c r="K51" s="36"/>
      <c r="L51" s="36">
        <v>188</v>
      </c>
      <c r="M51" s="36">
        <v>265</v>
      </c>
      <c r="N51" s="36" t="s">
        <v>227</v>
      </c>
      <c r="O51" s="38">
        <v>1410</v>
      </c>
      <c r="P51" s="56">
        <v>1.41</v>
      </c>
      <c r="Q51" s="56">
        <f>SUM(M51:M52)/SUM(L51:L52)</f>
        <v>1.4245283018867925</v>
      </c>
      <c r="R51" s="36"/>
      <c r="S51" s="36">
        <v>21</v>
      </c>
      <c r="T51" s="36">
        <v>31</v>
      </c>
      <c r="U51" s="36">
        <v>514</v>
      </c>
      <c r="V51" s="36">
        <v>2084</v>
      </c>
    </row>
    <row r="52" spans="2:22" x14ac:dyDescent="0.2">
      <c r="B52" s="75" t="s">
        <v>340</v>
      </c>
      <c r="C52" s="36" t="s">
        <v>81</v>
      </c>
      <c r="D52" s="37">
        <v>2.0601851851851854E-2</v>
      </c>
      <c r="E52" s="36">
        <v>40</v>
      </c>
      <c r="F52" s="36">
        <v>59</v>
      </c>
      <c r="G52" s="36" t="s">
        <v>224</v>
      </c>
      <c r="H52" s="38">
        <v>1475</v>
      </c>
      <c r="I52" s="38">
        <v>1475</v>
      </c>
      <c r="J52" s="36"/>
      <c r="K52" s="36"/>
      <c r="L52" s="36">
        <v>24</v>
      </c>
      <c r="M52" s="36">
        <v>37</v>
      </c>
      <c r="N52" s="36" t="s">
        <v>228</v>
      </c>
      <c r="O52" s="38">
        <v>1542</v>
      </c>
      <c r="P52" s="36">
        <v>1.542</v>
      </c>
      <c r="Q52" s="36"/>
      <c r="R52" s="36"/>
      <c r="S52" s="36">
        <v>38</v>
      </c>
      <c r="T52" s="36">
        <v>89</v>
      </c>
      <c r="U52" s="36">
        <v>439</v>
      </c>
      <c r="V52" s="36">
        <v>2207</v>
      </c>
    </row>
    <row r="53" spans="2:22" x14ac:dyDescent="0.2">
      <c r="B53" s="36" t="s">
        <v>341</v>
      </c>
      <c r="C53" s="36" t="s">
        <v>82</v>
      </c>
      <c r="D53" s="37">
        <v>2.8865740740740744E-2</v>
      </c>
      <c r="E53" s="36">
        <v>132</v>
      </c>
      <c r="F53" s="36">
        <v>226</v>
      </c>
      <c r="G53" s="38">
        <v>1091</v>
      </c>
      <c r="H53" s="38">
        <v>1712</v>
      </c>
      <c r="I53" s="56">
        <f>SUM(F53:F54)/SUM(E53:E54)</f>
        <v>1.7781954887218046</v>
      </c>
      <c r="J53" s="56">
        <f>SUM(F53:F54)/SUM(E53:E54)</f>
        <v>1.7781954887218046</v>
      </c>
      <c r="K53" s="36"/>
      <c r="L53" s="36">
        <v>93</v>
      </c>
      <c r="M53" s="36">
        <v>146</v>
      </c>
      <c r="N53" s="36" t="s">
        <v>229</v>
      </c>
      <c r="O53" s="38">
        <v>1570</v>
      </c>
      <c r="P53" s="56">
        <f>SUM(M53:M54)/SUM(L53:L54)</f>
        <v>1.6143497757847534</v>
      </c>
      <c r="Q53" s="56">
        <f>SUM(M53:M54)/SUM(L53:L54)</f>
        <v>1.6143497757847534</v>
      </c>
      <c r="R53" s="36"/>
      <c r="S53" s="36">
        <v>23</v>
      </c>
      <c r="T53" s="36">
        <v>46</v>
      </c>
      <c r="U53" s="36">
        <v>323</v>
      </c>
      <c r="V53" s="36">
        <v>1445</v>
      </c>
    </row>
    <row r="54" spans="2:22" x14ac:dyDescent="0.2">
      <c r="B54" s="36" t="s">
        <v>342</v>
      </c>
      <c r="C54" s="36" t="s">
        <v>82</v>
      </c>
      <c r="D54" s="36"/>
      <c r="E54" s="36">
        <v>134</v>
      </c>
      <c r="F54" s="36">
        <v>247</v>
      </c>
      <c r="G54" s="38">
        <v>1215</v>
      </c>
      <c r="H54" s="38">
        <v>1843</v>
      </c>
      <c r="I54" s="36"/>
      <c r="J54" s="36"/>
      <c r="K54" s="36"/>
      <c r="L54" s="36">
        <v>130</v>
      </c>
      <c r="M54" s="36">
        <v>214</v>
      </c>
      <c r="N54" s="36" t="s">
        <v>230</v>
      </c>
      <c r="O54" s="38">
        <v>1646</v>
      </c>
      <c r="P54" s="36"/>
      <c r="Q54" s="36"/>
      <c r="R54" s="36"/>
      <c r="S54" s="36">
        <v>27</v>
      </c>
      <c r="T54" s="36">
        <v>41</v>
      </c>
      <c r="U54" s="36">
        <v>457</v>
      </c>
      <c r="V54" s="36">
        <v>1964</v>
      </c>
    </row>
    <row r="55" spans="2:22" x14ac:dyDescent="0.2">
      <c r="B55" s="36" t="s">
        <v>343</v>
      </c>
      <c r="C55" s="36" t="s">
        <v>83</v>
      </c>
      <c r="D55" s="37">
        <v>2.255787037037037E-2</v>
      </c>
      <c r="E55" s="36">
        <v>16</v>
      </c>
      <c r="F55" s="36">
        <v>23</v>
      </c>
      <c r="G55" s="36" t="s">
        <v>232</v>
      </c>
      <c r="H55" s="38">
        <v>1438</v>
      </c>
      <c r="I55" s="56">
        <f>SUM(F55:F57)/SUM(E55:E57)</f>
        <v>1.4791666666666667</v>
      </c>
      <c r="J55" s="56">
        <f>SUM(F55:F57)/SUM(E55:E57)</f>
        <v>1.4791666666666667</v>
      </c>
      <c r="K55" s="36"/>
      <c r="L55" s="36">
        <v>28</v>
      </c>
      <c r="M55" s="36">
        <v>45</v>
      </c>
      <c r="N55" s="36" t="s">
        <v>233</v>
      </c>
      <c r="O55" s="38">
        <v>1607</v>
      </c>
      <c r="P55" s="56">
        <f>SUM(M55:M57)/SUM(L55:L57)</f>
        <v>1.52</v>
      </c>
      <c r="Q55" s="56">
        <f>SUM(M55:M57)/SUM(L55:L57)</f>
        <v>1.52</v>
      </c>
      <c r="R55" s="36"/>
      <c r="S55" s="36">
        <v>7</v>
      </c>
      <c r="T55" s="36">
        <v>10</v>
      </c>
      <c r="U55" s="36">
        <v>151</v>
      </c>
      <c r="V55" s="36">
        <v>590</v>
      </c>
    </row>
    <row r="56" spans="2:22" x14ac:dyDescent="0.2">
      <c r="B56" s="36" t="s">
        <v>415</v>
      </c>
      <c r="C56" s="36" t="s">
        <v>83</v>
      </c>
      <c r="D56" s="36"/>
      <c r="E56" s="36">
        <v>14</v>
      </c>
      <c r="F56" s="36">
        <v>22</v>
      </c>
      <c r="G56" s="38">
        <v>1050</v>
      </c>
      <c r="H56" s="38">
        <v>1571</v>
      </c>
      <c r="I56" s="36"/>
      <c r="J56" s="36"/>
      <c r="K56" s="36"/>
      <c r="L56" s="36">
        <v>22</v>
      </c>
      <c r="M56" s="36">
        <v>31</v>
      </c>
      <c r="N56" s="36" t="s">
        <v>234</v>
      </c>
      <c r="O56" s="38">
        <v>1409</v>
      </c>
      <c r="P56" s="36"/>
      <c r="Q56" s="36"/>
      <c r="R56" s="36"/>
      <c r="S56" s="36">
        <v>7</v>
      </c>
      <c r="T56" s="36">
        <v>9</v>
      </c>
      <c r="U56" s="36">
        <v>189</v>
      </c>
      <c r="V56" s="36">
        <v>793</v>
      </c>
    </row>
    <row r="57" spans="2:22" x14ac:dyDescent="0.2">
      <c r="B57" s="36" t="s">
        <v>414</v>
      </c>
      <c r="C57" s="36" t="s">
        <v>83</v>
      </c>
      <c r="D57" s="36"/>
      <c r="E57" s="36">
        <v>18</v>
      </c>
      <c r="F57" s="36">
        <v>26</v>
      </c>
      <c r="G57" s="36" t="s">
        <v>238</v>
      </c>
      <c r="H57" s="38">
        <v>1444</v>
      </c>
      <c r="I57" s="36"/>
      <c r="J57" s="36"/>
      <c r="K57" s="36"/>
      <c r="L57" s="36">
        <v>0</v>
      </c>
      <c r="M57" s="36">
        <v>0</v>
      </c>
      <c r="N57" s="36">
        <v>0</v>
      </c>
      <c r="O57" s="36">
        <v>0</v>
      </c>
      <c r="P57" s="36"/>
      <c r="Q57" s="36"/>
      <c r="R57" s="36"/>
      <c r="S57" s="36"/>
      <c r="T57" s="36"/>
      <c r="U57" s="36">
        <v>172</v>
      </c>
      <c r="V57" s="36">
        <v>661</v>
      </c>
    </row>
    <row r="58" spans="2:22" x14ac:dyDescent="0.2">
      <c r="B58" s="75" t="s">
        <v>344</v>
      </c>
      <c r="C58" s="36" t="s">
        <v>84</v>
      </c>
      <c r="D58" s="37">
        <v>2.0312500000000001E-2</v>
      </c>
      <c r="E58" s="36">
        <v>143</v>
      </c>
      <c r="F58" s="36">
        <v>212</v>
      </c>
      <c r="G58" s="36" t="s">
        <v>235</v>
      </c>
      <c r="H58" s="38">
        <v>1483</v>
      </c>
      <c r="I58" s="38">
        <v>1483</v>
      </c>
      <c r="J58" s="56">
        <f>SUM(F58:F63)/SUM(E58:E63)</f>
        <v>1.8364779874213837</v>
      </c>
      <c r="K58" s="36"/>
      <c r="L58" s="36">
        <v>161</v>
      </c>
      <c r="M58" s="36">
        <v>210</v>
      </c>
      <c r="N58" s="36" t="s">
        <v>236</v>
      </c>
      <c r="O58" s="38">
        <v>1304</v>
      </c>
      <c r="P58" s="36">
        <v>1.304</v>
      </c>
      <c r="Q58" s="56">
        <f>SUM(M58:M63)/SUM(L58:L63)</f>
        <v>1.6724137931034482</v>
      </c>
      <c r="R58" s="36"/>
      <c r="S58" s="36">
        <v>17</v>
      </c>
      <c r="T58" s="36">
        <v>25</v>
      </c>
      <c r="U58" s="36">
        <v>635</v>
      </c>
      <c r="V58" s="36">
        <v>2518</v>
      </c>
    </row>
    <row r="59" spans="2:22" x14ac:dyDescent="0.2">
      <c r="B59" s="36" t="s">
        <v>345</v>
      </c>
      <c r="C59" s="36" t="s">
        <v>85</v>
      </c>
      <c r="D59" s="37">
        <v>2.9479166666666667E-2</v>
      </c>
      <c r="E59" s="36">
        <v>124</v>
      </c>
      <c r="F59" s="36">
        <v>228</v>
      </c>
      <c r="G59" s="38">
        <v>1322</v>
      </c>
      <c r="H59" s="38">
        <v>1839</v>
      </c>
      <c r="I59" s="56">
        <f>SUM(F59:F60)/SUM(E59:E60)</f>
        <v>1.7452229299363058</v>
      </c>
      <c r="J59" s="36"/>
      <c r="K59" s="36"/>
      <c r="L59" s="36">
        <v>51</v>
      </c>
      <c r="M59" s="36">
        <v>92</v>
      </c>
      <c r="N59" s="38">
        <v>1103</v>
      </c>
      <c r="O59" s="38">
        <v>1804</v>
      </c>
      <c r="P59" s="56">
        <f>SUM(M59:M60)/SUM(L59:L60)</f>
        <v>1.6527777777777777</v>
      </c>
      <c r="Q59" s="36"/>
      <c r="R59" s="36"/>
      <c r="S59" s="36">
        <v>10</v>
      </c>
      <c r="T59" s="36">
        <v>25</v>
      </c>
      <c r="U59" s="36">
        <v>748</v>
      </c>
      <c r="V59" s="36">
        <v>3462</v>
      </c>
    </row>
    <row r="60" spans="2:22" x14ac:dyDescent="0.2">
      <c r="B60" s="36" t="s">
        <v>346</v>
      </c>
      <c r="C60" s="36" t="s">
        <v>85</v>
      </c>
      <c r="D60" s="36"/>
      <c r="E60" s="36">
        <v>33</v>
      </c>
      <c r="F60" s="36">
        <v>46</v>
      </c>
      <c r="G60" s="36" t="s">
        <v>237</v>
      </c>
      <c r="H60" s="38">
        <v>1394</v>
      </c>
      <c r="I60" s="36"/>
      <c r="J60" s="36"/>
      <c r="K60" s="36"/>
      <c r="L60" s="36">
        <v>21</v>
      </c>
      <c r="M60" s="36">
        <v>27</v>
      </c>
      <c r="N60" s="38">
        <v>1075</v>
      </c>
      <c r="O60" s="38">
        <v>1286</v>
      </c>
      <c r="P60" s="36"/>
      <c r="Q60" s="36"/>
      <c r="R60" s="36"/>
      <c r="S60" s="36">
        <v>3</v>
      </c>
      <c r="T60" s="36">
        <v>4</v>
      </c>
      <c r="U60" s="36">
        <v>171</v>
      </c>
      <c r="V60" s="36">
        <v>610</v>
      </c>
    </row>
    <row r="61" spans="2:22" x14ac:dyDescent="0.2">
      <c r="B61" s="36" t="s">
        <v>347</v>
      </c>
      <c r="C61" s="36" t="s">
        <v>244</v>
      </c>
      <c r="D61" s="37">
        <v>3.3692129629629627E-2</v>
      </c>
      <c r="E61" s="36">
        <v>38</v>
      </c>
      <c r="F61" s="36">
        <v>75</v>
      </c>
      <c r="G61" s="38">
        <v>1267</v>
      </c>
      <c r="H61" s="38">
        <v>1974</v>
      </c>
      <c r="I61" s="56">
        <f>SUM(F61:F63)/SUM(E61:E63)</f>
        <v>2.2033898305084745</v>
      </c>
      <c r="J61" s="36"/>
      <c r="K61" s="36"/>
      <c r="L61" s="36">
        <v>69</v>
      </c>
      <c r="M61" s="36">
        <v>146</v>
      </c>
      <c r="N61" s="38">
        <v>1930</v>
      </c>
      <c r="O61" s="38">
        <v>2116</v>
      </c>
      <c r="P61" s="56">
        <f>SUM(M61:M63)/SUM(L61:L63)</f>
        <v>1.9350649350649352</v>
      </c>
      <c r="Q61" s="36"/>
      <c r="R61" s="36"/>
      <c r="S61" s="36">
        <v>50</v>
      </c>
      <c r="T61" s="36">
        <v>85</v>
      </c>
      <c r="U61" s="36">
        <v>204</v>
      </c>
      <c r="V61" s="36">
        <v>703</v>
      </c>
    </row>
    <row r="62" spans="2:22" x14ac:dyDescent="0.2">
      <c r="B62" s="36" t="s">
        <v>348</v>
      </c>
      <c r="C62" s="36" t="s">
        <v>244</v>
      </c>
      <c r="D62" s="36"/>
      <c r="E62" s="36">
        <v>139</v>
      </c>
      <c r="F62" s="36">
        <v>315</v>
      </c>
      <c r="G62" s="38">
        <v>1484</v>
      </c>
      <c r="H62" s="38">
        <v>1975</v>
      </c>
      <c r="I62" s="36"/>
      <c r="J62" s="36"/>
      <c r="K62" s="36"/>
      <c r="L62" s="36">
        <v>153</v>
      </c>
      <c r="M62" s="36">
        <v>287</v>
      </c>
      <c r="N62" s="38">
        <v>1037</v>
      </c>
      <c r="O62" s="38">
        <v>1876</v>
      </c>
      <c r="P62" s="36"/>
      <c r="Q62" s="36"/>
      <c r="R62" s="36"/>
      <c r="S62" s="36"/>
      <c r="T62" s="36"/>
      <c r="U62" s="36">
        <v>555</v>
      </c>
      <c r="V62" s="36">
        <v>2093</v>
      </c>
    </row>
    <row r="63" spans="2:22" x14ac:dyDescent="0.2">
      <c r="B63" s="36" t="s">
        <v>349</v>
      </c>
      <c r="C63" s="36" t="s">
        <v>244</v>
      </c>
      <c r="D63" s="36"/>
      <c r="E63" s="36">
        <v>0</v>
      </c>
      <c r="F63" s="36">
        <v>0</v>
      </c>
      <c r="G63" s="36">
        <v>0</v>
      </c>
      <c r="H63" s="36">
        <v>0</v>
      </c>
      <c r="I63" s="36"/>
      <c r="J63" s="36"/>
      <c r="K63" s="36"/>
      <c r="L63" s="36">
        <v>9</v>
      </c>
      <c r="M63" s="36">
        <v>14</v>
      </c>
      <c r="N63" s="36" t="s">
        <v>243</v>
      </c>
      <c r="O63" s="38">
        <v>1556</v>
      </c>
      <c r="P63" s="36"/>
      <c r="Q63" s="36"/>
      <c r="R63" s="36"/>
      <c r="S63" s="36"/>
      <c r="T63" s="36"/>
      <c r="U63" s="36">
        <v>80</v>
      </c>
      <c r="V63" s="36">
        <v>330</v>
      </c>
    </row>
    <row r="64" spans="2:22" x14ac:dyDescent="0.2">
      <c r="B64" s="75" t="s">
        <v>350</v>
      </c>
      <c r="C64" s="36" t="s">
        <v>245</v>
      </c>
      <c r="D64" s="37">
        <v>9.432870370370371E-3</v>
      </c>
      <c r="E64" s="36">
        <v>79</v>
      </c>
      <c r="F64" s="36">
        <v>156</v>
      </c>
      <c r="G64" s="38">
        <v>1484</v>
      </c>
      <c r="H64" s="36">
        <v>1.9750000000000001</v>
      </c>
      <c r="I64" s="38">
        <v>1975</v>
      </c>
      <c r="J64" s="56">
        <f>SUM(F64:F65)/SUM(E64:E65)</f>
        <v>2.0198019801980198</v>
      </c>
      <c r="K64" s="36"/>
      <c r="L64" s="36">
        <v>112</v>
      </c>
      <c r="M64" s="36">
        <v>224</v>
      </c>
      <c r="N64" s="38">
        <v>1188</v>
      </c>
      <c r="O64" s="38">
        <v>2000</v>
      </c>
      <c r="P64" s="38">
        <v>2000</v>
      </c>
      <c r="Q64" s="56">
        <f>SUM(M64:M65)/SUM(L64:L65)</f>
        <v>2.0425531914893615</v>
      </c>
      <c r="R64" s="36"/>
      <c r="S64" s="36">
        <v>3</v>
      </c>
      <c r="T64" s="36">
        <v>7</v>
      </c>
      <c r="U64" s="36">
        <v>253</v>
      </c>
      <c r="V64" s="36">
        <v>11</v>
      </c>
    </row>
    <row r="65" spans="2:22" x14ac:dyDescent="0.2">
      <c r="B65" s="75" t="s">
        <v>351</v>
      </c>
      <c r="C65" s="36" t="s">
        <v>246</v>
      </c>
      <c r="D65" s="37">
        <v>3.7615740740740739E-3</v>
      </c>
      <c r="E65" s="36">
        <v>22</v>
      </c>
      <c r="F65" s="36">
        <v>48</v>
      </c>
      <c r="G65" s="38">
        <v>1435</v>
      </c>
      <c r="H65" s="38">
        <v>2182</v>
      </c>
      <c r="I65" s="38">
        <v>2182</v>
      </c>
      <c r="J65" s="36"/>
      <c r="K65" s="36"/>
      <c r="L65" s="36">
        <v>29</v>
      </c>
      <c r="M65" s="36">
        <v>64</v>
      </c>
      <c r="N65" s="38">
        <v>1214</v>
      </c>
      <c r="O65" s="38">
        <v>2207</v>
      </c>
      <c r="P65" s="36">
        <v>2.2069999999999999</v>
      </c>
      <c r="Q65" s="36"/>
      <c r="R65" s="36"/>
      <c r="S65" s="36">
        <v>2</v>
      </c>
      <c r="T65" s="36">
        <v>2</v>
      </c>
      <c r="U65" s="36">
        <v>0</v>
      </c>
      <c r="V65" s="36">
        <v>0</v>
      </c>
    </row>
    <row r="66" spans="2:22" x14ac:dyDescent="0.2">
      <c r="B66" s="75" t="s">
        <v>352</v>
      </c>
      <c r="C66" s="36" t="s">
        <v>558</v>
      </c>
      <c r="D66" s="37">
        <v>2.7777777777777779E-3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/>
      <c r="K66" s="36"/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/>
      <c r="R66" s="36"/>
      <c r="S66" s="36">
        <v>38</v>
      </c>
      <c r="T66" s="36">
        <v>129</v>
      </c>
      <c r="U66" s="36">
        <v>0</v>
      </c>
      <c r="V66" s="36">
        <v>0</v>
      </c>
    </row>
    <row r="67" spans="2:22" x14ac:dyDescent="0.2">
      <c r="B67" s="36" t="s">
        <v>353</v>
      </c>
      <c r="C67" s="36" t="s">
        <v>247</v>
      </c>
      <c r="D67" s="37">
        <v>6.2499999999999995E-3</v>
      </c>
      <c r="E67" s="36">
        <v>16</v>
      </c>
      <c r="F67" s="36">
        <v>55</v>
      </c>
      <c r="G67" s="38">
        <v>2235</v>
      </c>
      <c r="H67" s="38">
        <v>3438</v>
      </c>
      <c r="I67" s="56">
        <f>SUM(F67:F68)/SUM(E67:E68)</f>
        <v>3.1639344262295084</v>
      </c>
      <c r="J67" s="56">
        <f>SUM(F67:F68)/SUM(E67:E68)</f>
        <v>3.1639344262295084</v>
      </c>
      <c r="K67" s="36"/>
      <c r="L67" s="36">
        <v>3</v>
      </c>
      <c r="M67" s="36">
        <v>6</v>
      </c>
      <c r="N67" s="38">
        <v>1414</v>
      </c>
      <c r="O67" s="38">
        <v>2000</v>
      </c>
      <c r="P67" s="56">
        <f>SUM(M67:M68)/SUM(L67:L68)</f>
        <v>2.7096774193548385</v>
      </c>
      <c r="Q67" s="56">
        <f>SUM(M67:M68)/SUM(L67:L68)</f>
        <v>2.7096774193548385</v>
      </c>
      <c r="R67" s="36"/>
      <c r="S67" s="36"/>
      <c r="T67" s="36"/>
      <c r="U67" s="36">
        <v>0</v>
      </c>
      <c r="V67" s="36">
        <v>0</v>
      </c>
    </row>
    <row r="68" spans="2:22" x14ac:dyDescent="0.2">
      <c r="B68" s="36" t="s">
        <v>354</v>
      </c>
      <c r="C68" s="36" t="s">
        <v>247</v>
      </c>
      <c r="D68" s="36"/>
      <c r="E68" s="36">
        <v>45</v>
      </c>
      <c r="F68" s="36">
        <v>138</v>
      </c>
      <c r="G68" s="38">
        <v>2133</v>
      </c>
      <c r="H68" s="38">
        <v>3067</v>
      </c>
      <c r="I68" s="36"/>
      <c r="J68" s="36"/>
      <c r="K68" s="36"/>
      <c r="L68" s="36">
        <v>59</v>
      </c>
      <c r="M68" s="36">
        <v>162</v>
      </c>
      <c r="N68" s="38">
        <v>2759</v>
      </c>
      <c r="O68" s="38">
        <v>2746</v>
      </c>
      <c r="P68" s="36"/>
      <c r="Q68" s="36"/>
      <c r="R68" s="36"/>
      <c r="S68" s="36">
        <v>3</v>
      </c>
      <c r="T68" s="36">
        <v>3</v>
      </c>
      <c r="U68" s="36">
        <v>94</v>
      </c>
      <c r="V68" s="36">
        <v>416</v>
      </c>
    </row>
    <row r="69" spans="2:22" x14ac:dyDescent="0.2">
      <c r="B69" s="36" t="s">
        <v>355</v>
      </c>
      <c r="C69" s="36" t="s">
        <v>117</v>
      </c>
      <c r="D69" s="37">
        <v>3.6597222222222225E-2</v>
      </c>
      <c r="E69" s="36">
        <v>172</v>
      </c>
      <c r="F69" s="36">
        <v>325</v>
      </c>
      <c r="G69" s="38">
        <v>1217</v>
      </c>
      <c r="H69" s="38">
        <v>1890</v>
      </c>
      <c r="I69" s="56">
        <f>SUM(F69:F71)/SUM(E69:E71)</f>
        <v>2.2426666666666666</v>
      </c>
      <c r="J69" s="56">
        <f>SUM(F69:F71)/SUM(E69:E71)</f>
        <v>2.2426666666666666</v>
      </c>
      <c r="K69" s="36"/>
      <c r="L69" s="36">
        <v>104</v>
      </c>
      <c r="M69" s="36">
        <v>192</v>
      </c>
      <c r="N69" s="38">
        <v>1486</v>
      </c>
      <c r="O69" s="38">
        <v>1846</v>
      </c>
      <c r="P69" s="56">
        <f>SUM(M69:M71)/SUM(L69:L71)</f>
        <v>2.4212765957446809</v>
      </c>
      <c r="Q69" s="56">
        <f>SUM(M69:M71)/SUM(L69:L71)</f>
        <v>2.4212765957446809</v>
      </c>
      <c r="R69" s="36"/>
      <c r="S69" s="36">
        <v>5</v>
      </c>
      <c r="T69" s="36">
        <v>7</v>
      </c>
      <c r="U69" s="36">
        <v>517</v>
      </c>
      <c r="V69" s="36">
        <v>1994</v>
      </c>
    </row>
    <row r="70" spans="2:22" x14ac:dyDescent="0.2">
      <c r="B70" s="36" t="s">
        <v>356</v>
      </c>
      <c r="C70" s="36" t="s">
        <v>117</v>
      </c>
      <c r="D70" s="36"/>
      <c r="E70" s="36">
        <v>157</v>
      </c>
      <c r="F70" s="36">
        <v>413</v>
      </c>
      <c r="G70" s="38">
        <v>1852</v>
      </c>
      <c r="H70" s="38">
        <v>2631</v>
      </c>
      <c r="I70" s="36"/>
      <c r="J70" s="36"/>
      <c r="K70" s="36"/>
      <c r="L70" s="36">
        <v>93</v>
      </c>
      <c r="M70" s="36">
        <v>299</v>
      </c>
      <c r="N70" s="38">
        <v>1978</v>
      </c>
      <c r="O70" s="38">
        <v>3215</v>
      </c>
      <c r="P70" s="36"/>
      <c r="Q70" s="36"/>
      <c r="R70" s="36"/>
      <c r="S70" s="36">
        <v>10</v>
      </c>
      <c r="T70" s="36">
        <v>20</v>
      </c>
      <c r="U70" s="36">
        <v>361</v>
      </c>
      <c r="V70" s="36">
        <v>1527</v>
      </c>
    </row>
    <row r="71" spans="2:22" x14ac:dyDescent="0.2">
      <c r="B71" s="36" t="s">
        <v>357</v>
      </c>
      <c r="C71" s="36" t="s">
        <v>117</v>
      </c>
      <c r="D71" s="36"/>
      <c r="E71" s="36">
        <v>46</v>
      </c>
      <c r="F71" s="36">
        <v>103</v>
      </c>
      <c r="G71" s="38">
        <v>1577</v>
      </c>
      <c r="H71" s="38">
        <v>2239</v>
      </c>
      <c r="I71" s="38">
        <v>2239</v>
      </c>
      <c r="J71" s="36"/>
      <c r="K71" s="36"/>
      <c r="L71" s="36">
        <v>38</v>
      </c>
      <c r="M71" s="36">
        <v>78</v>
      </c>
      <c r="N71" s="38">
        <v>1146</v>
      </c>
      <c r="O71" s="38">
        <v>2053</v>
      </c>
      <c r="P71" s="36"/>
      <c r="Q71" s="36"/>
      <c r="R71" s="36"/>
      <c r="S71" s="36">
        <v>60</v>
      </c>
      <c r="T71" s="36">
        <v>146</v>
      </c>
      <c r="U71" s="36">
        <v>335</v>
      </c>
      <c r="V71" s="36">
        <v>1461</v>
      </c>
    </row>
    <row r="72" spans="2:22" x14ac:dyDescent="0.2">
      <c r="B72" s="36" t="s">
        <v>358</v>
      </c>
      <c r="C72" s="36" t="s">
        <v>118</v>
      </c>
      <c r="D72" s="37">
        <v>4.3055555555555562E-2</v>
      </c>
      <c r="E72" s="36">
        <v>162</v>
      </c>
      <c r="F72" s="36">
        <v>343</v>
      </c>
      <c r="G72" s="38">
        <v>1480</v>
      </c>
      <c r="H72" s="38">
        <v>2117</v>
      </c>
      <c r="I72" s="56">
        <f>SUM(F72:F74)/SUM(E72:E74)</f>
        <v>2.2386634844868736</v>
      </c>
      <c r="J72" s="56">
        <f>SUM(F72:F74)/SUM(E72:E74)</f>
        <v>2.2386634844868736</v>
      </c>
      <c r="K72" s="36"/>
      <c r="L72" s="36">
        <v>118</v>
      </c>
      <c r="M72" s="36">
        <v>344</v>
      </c>
      <c r="N72" s="38">
        <v>2482</v>
      </c>
      <c r="O72" s="38">
        <v>2915</v>
      </c>
      <c r="P72" s="56">
        <f>SUM(M72:M74)/SUM(L72:L74)</f>
        <v>2.5863453815261046</v>
      </c>
      <c r="Q72" s="56">
        <f>SUM(M72:M76)/SUM(L72:L76)</f>
        <v>3.0065075921908893</v>
      </c>
      <c r="R72" s="36"/>
      <c r="S72" s="36">
        <v>15</v>
      </c>
      <c r="T72" s="36">
        <v>30</v>
      </c>
      <c r="U72" s="36">
        <v>725</v>
      </c>
      <c r="V72" s="36">
        <v>3393</v>
      </c>
    </row>
    <row r="73" spans="2:22" x14ac:dyDescent="0.2">
      <c r="B73" s="36" t="s">
        <v>359</v>
      </c>
      <c r="C73" s="36" t="s">
        <v>118</v>
      </c>
      <c r="D73" s="36"/>
      <c r="E73" s="36">
        <v>136</v>
      </c>
      <c r="F73" s="36">
        <v>318</v>
      </c>
      <c r="G73" s="38">
        <v>1641</v>
      </c>
      <c r="H73" s="38">
        <v>2338</v>
      </c>
      <c r="I73" s="36"/>
      <c r="J73" s="36"/>
      <c r="K73" s="36"/>
      <c r="L73" s="36">
        <v>64</v>
      </c>
      <c r="M73" s="36">
        <v>155</v>
      </c>
      <c r="N73" s="38">
        <v>1766</v>
      </c>
      <c r="O73" s="38">
        <v>2422</v>
      </c>
      <c r="P73" s="36"/>
      <c r="Q73" s="36"/>
      <c r="R73" s="36"/>
      <c r="S73" s="36">
        <v>2</v>
      </c>
      <c r="T73" s="36">
        <v>2</v>
      </c>
      <c r="U73" s="36">
        <v>364</v>
      </c>
      <c r="V73" s="36">
        <v>1625</v>
      </c>
    </row>
    <row r="74" spans="2:22" x14ac:dyDescent="0.2">
      <c r="B74" s="36" t="s">
        <v>360</v>
      </c>
      <c r="C74" s="36" t="s">
        <v>118</v>
      </c>
      <c r="D74" s="36"/>
      <c r="E74" s="36">
        <v>121</v>
      </c>
      <c r="F74" s="36">
        <v>277</v>
      </c>
      <c r="G74" s="38">
        <v>1369</v>
      </c>
      <c r="H74" s="38">
        <v>2289</v>
      </c>
      <c r="I74" s="36"/>
      <c r="J74" s="36"/>
      <c r="K74" s="36"/>
      <c r="L74" s="36">
        <v>67</v>
      </c>
      <c r="M74" s="36">
        <v>145</v>
      </c>
      <c r="N74" s="38">
        <v>1389</v>
      </c>
      <c r="O74" s="38">
        <v>2164</v>
      </c>
      <c r="P74" s="36"/>
      <c r="Q74" s="36"/>
      <c r="R74" s="36"/>
      <c r="S74" s="36"/>
      <c r="T74" s="36"/>
      <c r="U74" s="36">
        <v>408</v>
      </c>
      <c r="V74" s="36">
        <v>1700</v>
      </c>
    </row>
    <row r="75" spans="2:22" x14ac:dyDescent="0.2">
      <c r="B75" s="36" t="s">
        <v>361</v>
      </c>
      <c r="C75" s="36" t="s">
        <v>119</v>
      </c>
      <c r="D75" s="37">
        <v>2.837962962962963E-2</v>
      </c>
      <c r="E75" s="36">
        <v>177</v>
      </c>
      <c r="F75" s="36">
        <v>558</v>
      </c>
      <c r="G75" s="38">
        <v>2079</v>
      </c>
      <c r="H75" s="38">
        <v>3153</v>
      </c>
      <c r="I75" s="56">
        <f>SUM(F75:F76)/SUM(E75:E76)</f>
        <v>3.1661237785016287</v>
      </c>
      <c r="J75" s="36"/>
      <c r="K75" s="36"/>
      <c r="L75" s="36">
        <v>145</v>
      </c>
      <c r="M75" s="36">
        <v>541</v>
      </c>
      <c r="N75" s="38">
        <v>2965</v>
      </c>
      <c r="O75" s="38">
        <v>3731</v>
      </c>
      <c r="P75" s="56">
        <f>SUM(M75:M76)/SUM(L75:L76)</f>
        <v>3.5</v>
      </c>
      <c r="Q75" s="36"/>
      <c r="R75" s="36"/>
      <c r="S75" s="36">
        <v>1</v>
      </c>
      <c r="T75" s="36">
        <v>1</v>
      </c>
      <c r="U75" s="36">
        <v>449</v>
      </c>
      <c r="V75" s="36">
        <v>1752</v>
      </c>
    </row>
    <row r="76" spans="2:22" x14ac:dyDescent="0.2">
      <c r="B76" s="36" t="s">
        <v>362</v>
      </c>
      <c r="C76" s="36" t="s">
        <v>119</v>
      </c>
      <c r="D76" s="36"/>
      <c r="E76" s="36">
        <v>130</v>
      </c>
      <c r="F76" s="36">
        <v>414</v>
      </c>
      <c r="G76" s="38">
        <v>1964</v>
      </c>
      <c r="H76" s="38">
        <v>3185</v>
      </c>
      <c r="I76" s="36"/>
      <c r="J76" s="36"/>
      <c r="K76" s="36"/>
      <c r="L76" s="36">
        <v>67</v>
      </c>
      <c r="M76" s="36">
        <v>201</v>
      </c>
      <c r="N76" s="38">
        <v>1885</v>
      </c>
      <c r="O76" s="38">
        <v>3000</v>
      </c>
      <c r="P76" s="36"/>
      <c r="Q76" s="36"/>
      <c r="R76" s="36"/>
      <c r="S76" s="36">
        <v>5</v>
      </c>
      <c r="T76" s="36">
        <v>20</v>
      </c>
      <c r="U76" s="36">
        <v>307</v>
      </c>
      <c r="V76" s="36">
        <v>1208</v>
      </c>
    </row>
    <row r="77" spans="2:22" x14ac:dyDescent="0.2">
      <c r="B77" s="36" t="s">
        <v>363</v>
      </c>
      <c r="C77" s="36" t="s">
        <v>248</v>
      </c>
      <c r="D77" s="37">
        <v>4.3518518518518519E-2</v>
      </c>
      <c r="E77" s="36">
        <v>178</v>
      </c>
      <c r="F77" s="36">
        <v>54</v>
      </c>
      <c r="G77" s="38">
        <v>2326</v>
      </c>
      <c r="H77" s="38">
        <v>3056</v>
      </c>
      <c r="I77" s="56">
        <f>SUM(F77:F78)/SUM(E77:E78)</f>
        <v>2.6746031746031744</v>
      </c>
      <c r="J77" s="56">
        <f>SUM(F77:F78)/SUM(E77:E78)</f>
        <v>2.6746031746031744</v>
      </c>
      <c r="K77" s="56">
        <f>SUM(F77:F96)/SUM(E77:E96)</f>
        <v>3.4104007949652204</v>
      </c>
      <c r="L77" s="36">
        <v>170</v>
      </c>
      <c r="M77" s="36">
        <v>576</v>
      </c>
      <c r="N77" s="38">
        <v>3550</v>
      </c>
      <c r="O77" s="38">
        <v>3388</v>
      </c>
      <c r="P77" s="56">
        <f>SUM(M77:M78)/SUM(L77:L78)</f>
        <v>4.0305084745762709</v>
      </c>
      <c r="Q77" s="56">
        <f>SUM(M77:M78)/SUM(L77:L78)</f>
        <v>4.0305084745762709</v>
      </c>
      <c r="R77" s="56">
        <f>SUM(M77:M96)/SUM(L77:L96)</f>
        <v>3.6095412844036696</v>
      </c>
      <c r="S77" s="62">
        <v>29</v>
      </c>
      <c r="T77" s="56">
        <v>74</v>
      </c>
      <c r="U77" s="36">
        <v>190</v>
      </c>
      <c r="V77" s="36">
        <v>2437</v>
      </c>
    </row>
    <row r="78" spans="2:22" x14ac:dyDescent="0.2">
      <c r="B78" s="36" t="s">
        <v>364</v>
      </c>
      <c r="C78" s="36" t="s">
        <v>248</v>
      </c>
      <c r="D78" s="36"/>
      <c r="E78" s="36">
        <v>200</v>
      </c>
      <c r="F78" s="36">
        <v>957</v>
      </c>
      <c r="G78" s="38">
        <v>4654</v>
      </c>
      <c r="H78" s="38">
        <v>4785</v>
      </c>
      <c r="I78" s="36"/>
      <c r="J78" s="36"/>
      <c r="K78" s="36"/>
      <c r="L78" s="36">
        <v>125</v>
      </c>
      <c r="M78" s="36">
        <v>613</v>
      </c>
      <c r="N78" s="38">
        <v>5643</v>
      </c>
      <c r="O78" s="38">
        <v>4904</v>
      </c>
      <c r="P78" s="36"/>
      <c r="Q78" s="36"/>
      <c r="R78" s="36"/>
      <c r="S78" s="36"/>
      <c r="T78" s="36"/>
      <c r="U78" s="36">
        <v>390</v>
      </c>
      <c r="V78" s="36">
        <v>2349</v>
      </c>
    </row>
    <row r="79" spans="2:22" x14ac:dyDescent="0.2">
      <c r="B79" s="36" t="s">
        <v>365</v>
      </c>
      <c r="C79" s="36" t="s">
        <v>121</v>
      </c>
      <c r="D79" s="37">
        <v>2.7777777777777776E-2</v>
      </c>
      <c r="E79" s="36">
        <v>132</v>
      </c>
      <c r="F79" s="36">
        <v>253</v>
      </c>
      <c r="G79" s="38">
        <v>1629</v>
      </c>
      <c r="H79" s="38">
        <v>1917</v>
      </c>
      <c r="I79" s="56">
        <f>SUM(F79:F80)/SUM(E79:E80)</f>
        <v>2.1003717472118959</v>
      </c>
      <c r="J79" s="56">
        <f>SUM(F79:F81)/SUM(E79:E81)</f>
        <v>2.364795918367347</v>
      </c>
      <c r="K79" s="36"/>
      <c r="L79" s="36">
        <v>143</v>
      </c>
      <c r="M79" s="36">
        <v>407</v>
      </c>
      <c r="N79" s="38">
        <v>2251</v>
      </c>
      <c r="O79" s="38">
        <v>2846</v>
      </c>
      <c r="P79" s="56">
        <f>SUM(M79:M80)/SUM(L79:L80)</f>
        <v>2.9405940594059405</v>
      </c>
      <c r="Q79" s="56">
        <f>SUM(M79:M81)/SUM(L79:L81)</f>
        <v>3.090717299578059</v>
      </c>
      <c r="R79" s="36"/>
      <c r="S79" s="36">
        <v>11</v>
      </c>
      <c r="T79" s="36">
        <v>28</v>
      </c>
      <c r="U79" s="36">
        <v>366</v>
      </c>
      <c r="V79" s="36">
        <v>1732</v>
      </c>
    </row>
    <row r="80" spans="2:22" x14ac:dyDescent="0.2">
      <c r="B80" s="36" t="s">
        <v>366</v>
      </c>
      <c r="C80" s="36" t="s">
        <v>121</v>
      </c>
      <c r="D80" s="36"/>
      <c r="E80" s="36">
        <v>137</v>
      </c>
      <c r="F80" s="36">
        <v>312</v>
      </c>
      <c r="G80" s="38">
        <v>1565</v>
      </c>
      <c r="H80" s="38">
        <v>2277</v>
      </c>
      <c r="I80" s="36"/>
      <c r="J80" s="36"/>
      <c r="K80" s="36"/>
      <c r="L80" s="36">
        <v>160</v>
      </c>
      <c r="M80" s="36">
        <v>484</v>
      </c>
      <c r="N80" s="38">
        <v>2326</v>
      </c>
      <c r="O80" s="38">
        <v>3025</v>
      </c>
      <c r="P80" s="36"/>
      <c r="Q80" s="36"/>
      <c r="R80" s="36"/>
      <c r="S80" s="36">
        <v>3</v>
      </c>
      <c r="T80" s="36">
        <v>4</v>
      </c>
      <c r="U80" s="36">
        <v>468</v>
      </c>
      <c r="V80" s="36">
        <v>2381</v>
      </c>
    </row>
    <row r="81" spans="2:22" x14ac:dyDescent="0.2">
      <c r="B81" s="75" t="s">
        <v>367</v>
      </c>
      <c r="C81" s="36" t="s">
        <v>122</v>
      </c>
      <c r="D81" s="37">
        <v>1.8402777777777778E-2</v>
      </c>
      <c r="E81" s="36">
        <v>123</v>
      </c>
      <c r="F81" s="36">
        <v>362</v>
      </c>
      <c r="G81" s="38">
        <v>2657</v>
      </c>
      <c r="H81" s="38">
        <v>2943</v>
      </c>
      <c r="I81" s="38">
        <v>2943</v>
      </c>
      <c r="J81" s="36"/>
      <c r="K81" s="36"/>
      <c r="L81" s="36">
        <v>171</v>
      </c>
      <c r="M81" s="36">
        <v>574</v>
      </c>
      <c r="N81" s="38">
        <v>2470</v>
      </c>
      <c r="O81" s="38">
        <v>3357</v>
      </c>
      <c r="P81" s="36">
        <v>3.3570000000000002</v>
      </c>
      <c r="Q81" s="36"/>
      <c r="R81" s="36"/>
      <c r="S81" s="36">
        <v>3</v>
      </c>
      <c r="T81" s="36">
        <v>4</v>
      </c>
      <c r="U81" s="36">
        <v>609</v>
      </c>
      <c r="V81" s="36">
        <v>3100</v>
      </c>
    </row>
    <row r="82" spans="2:22" x14ac:dyDescent="0.2">
      <c r="B82" s="75" t="s">
        <v>368</v>
      </c>
      <c r="C82" s="36" t="s">
        <v>249</v>
      </c>
      <c r="D82" s="37">
        <v>3.3275462962962958E-2</v>
      </c>
      <c r="E82" s="36">
        <v>227</v>
      </c>
      <c r="F82" s="36">
        <v>674</v>
      </c>
      <c r="G82" s="38">
        <v>1722</v>
      </c>
      <c r="H82" s="38">
        <v>2969</v>
      </c>
      <c r="I82" s="38">
        <v>2969</v>
      </c>
      <c r="J82" s="38">
        <v>2969</v>
      </c>
      <c r="K82" s="36"/>
      <c r="L82" s="36">
        <v>50</v>
      </c>
      <c r="M82" s="36">
        <v>114</v>
      </c>
      <c r="N82" s="38">
        <v>1563</v>
      </c>
      <c r="O82" s="38">
        <v>2280</v>
      </c>
      <c r="P82" s="38">
        <v>2280</v>
      </c>
      <c r="Q82" s="38">
        <v>2280</v>
      </c>
      <c r="R82" s="36"/>
      <c r="S82" s="36">
        <v>2</v>
      </c>
      <c r="T82" s="36">
        <v>5</v>
      </c>
      <c r="U82" s="36">
        <v>362</v>
      </c>
      <c r="V82" s="36">
        <v>1610</v>
      </c>
    </row>
    <row r="83" spans="2:22" x14ac:dyDescent="0.2">
      <c r="B83" s="36" t="s">
        <v>369</v>
      </c>
      <c r="C83" s="36" t="s">
        <v>250</v>
      </c>
      <c r="D83" s="36" t="s">
        <v>251</v>
      </c>
      <c r="E83" s="36">
        <v>166</v>
      </c>
      <c r="F83" s="36">
        <v>448</v>
      </c>
      <c r="G83" s="38">
        <v>1896</v>
      </c>
      <c r="H83" s="38">
        <v>2699</v>
      </c>
      <c r="I83" s="56">
        <f>SUM(F83:F84)/SUM(E83:E84)</f>
        <v>3.0381944444444446</v>
      </c>
      <c r="J83" s="56">
        <f>SUM(F83:F84)/SUM(E83:E84)</f>
        <v>3.0381944444444446</v>
      </c>
      <c r="K83" s="36"/>
      <c r="L83" s="36">
        <v>124</v>
      </c>
      <c r="M83" s="36">
        <v>382</v>
      </c>
      <c r="N83" s="38">
        <v>2184</v>
      </c>
      <c r="O83" s="38">
        <v>3081</v>
      </c>
      <c r="P83" s="56">
        <f>SUM(M83:M84)/SUM(L83:L84)</f>
        <v>3.62890625</v>
      </c>
      <c r="Q83" s="56">
        <f>SUM(M83:M84)/SUM(L83:L84)</f>
        <v>3.62890625</v>
      </c>
      <c r="R83" s="36"/>
      <c r="S83" s="36">
        <v>99</v>
      </c>
      <c r="T83" s="36">
        <v>281</v>
      </c>
      <c r="U83" s="36">
        <v>451</v>
      </c>
      <c r="V83" s="36">
        <v>2522</v>
      </c>
    </row>
    <row r="84" spans="2:22" x14ac:dyDescent="0.2">
      <c r="B84" s="36" t="s">
        <v>370</v>
      </c>
      <c r="C84" s="36" t="s">
        <v>250</v>
      </c>
      <c r="D84" s="36"/>
      <c r="E84" s="36">
        <v>122</v>
      </c>
      <c r="F84" s="36">
        <v>427</v>
      </c>
      <c r="G84" s="38">
        <v>2732</v>
      </c>
      <c r="H84" s="38">
        <v>3500</v>
      </c>
      <c r="I84" s="36"/>
      <c r="J84" s="36"/>
      <c r="K84" s="36"/>
      <c r="L84" s="36">
        <v>132</v>
      </c>
      <c r="M84" s="36">
        <v>547</v>
      </c>
      <c r="N84" s="38">
        <v>3711</v>
      </c>
      <c r="O84" s="38">
        <v>4144</v>
      </c>
      <c r="P84" s="36"/>
      <c r="Q84" s="36"/>
      <c r="R84" s="36"/>
      <c r="S84" s="36"/>
      <c r="T84" s="36"/>
      <c r="U84" s="36">
        <v>204</v>
      </c>
      <c r="V84" s="36">
        <v>1102</v>
      </c>
    </row>
    <row r="85" spans="2:22" x14ac:dyDescent="0.2">
      <c r="B85" s="75" t="s">
        <v>371</v>
      </c>
      <c r="C85" s="36" t="s">
        <v>142</v>
      </c>
      <c r="D85" s="37">
        <v>3.0925925925925926E-2</v>
      </c>
      <c r="E85" s="36">
        <v>26</v>
      </c>
      <c r="F85" s="36">
        <v>55</v>
      </c>
      <c r="G85" s="36" t="s">
        <v>242</v>
      </c>
      <c r="H85" s="38">
        <v>2115</v>
      </c>
      <c r="I85" s="38">
        <v>2115</v>
      </c>
      <c r="J85" s="38">
        <v>2115</v>
      </c>
      <c r="K85" s="36"/>
      <c r="L85" s="36">
        <v>51</v>
      </c>
      <c r="M85" s="36">
        <v>81</v>
      </c>
      <c r="N85" s="36" t="s">
        <v>241</v>
      </c>
      <c r="O85" s="38">
        <v>1588</v>
      </c>
      <c r="P85" s="36">
        <v>1.5880000000000001</v>
      </c>
      <c r="Q85" s="38">
        <v>1588</v>
      </c>
      <c r="R85" s="36"/>
      <c r="S85" s="36">
        <v>3</v>
      </c>
      <c r="T85" s="36">
        <v>3</v>
      </c>
      <c r="U85" s="36">
        <v>231</v>
      </c>
      <c r="V85" s="36">
        <v>1117</v>
      </c>
    </row>
    <row r="86" spans="2:22" x14ac:dyDescent="0.2">
      <c r="B86" s="75" t="s">
        <v>372</v>
      </c>
      <c r="C86" s="36" t="s">
        <v>252</v>
      </c>
      <c r="D86" s="37">
        <v>2.2037037037037036E-2</v>
      </c>
      <c r="E86" s="36">
        <v>178</v>
      </c>
      <c r="F86" s="36">
        <v>730</v>
      </c>
      <c r="G86" s="38">
        <v>3091</v>
      </c>
      <c r="H86" s="38">
        <v>4101</v>
      </c>
      <c r="I86" s="38">
        <v>4101</v>
      </c>
      <c r="J86" s="56">
        <f>SUM(F86:F88)/SUM(E86:E88)</f>
        <v>4.4674657534246576</v>
      </c>
      <c r="K86" s="36"/>
      <c r="L86" s="36">
        <v>188</v>
      </c>
      <c r="M86" s="36">
        <v>652</v>
      </c>
      <c r="N86" s="38">
        <v>2816</v>
      </c>
      <c r="O86" s="38">
        <v>3468</v>
      </c>
      <c r="P86" s="36"/>
      <c r="Q86" s="56">
        <f>SUM(M86:M88)/SUM(L86:L88)</f>
        <v>3.7066381156316917</v>
      </c>
      <c r="R86" s="36"/>
      <c r="S86" s="36">
        <v>27</v>
      </c>
      <c r="T86" s="36">
        <v>80</v>
      </c>
      <c r="U86" s="36">
        <v>165</v>
      </c>
      <c r="V86" s="36">
        <v>779</v>
      </c>
    </row>
    <row r="87" spans="2:22" x14ac:dyDescent="0.2">
      <c r="B87" s="36" t="s">
        <v>373</v>
      </c>
      <c r="C87" s="36" t="s">
        <v>253</v>
      </c>
      <c r="D87" s="37">
        <v>4.2870370370370371E-2</v>
      </c>
      <c r="E87" s="36">
        <v>172</v>
      </c>
      <c r="F87" s="36">
        <v>848</v>
      </c>
      <c r="G87" s="38">
        <v>3764</v>
      </c>
      <c r="H87" s="38">
        <v>4930</v>
      </c>
      <c r="I87" s="56">
        <f>SUM(F87:F88)/SUM(E87:E88)</f>
        <v>4.6280788177339902</v>
      </c>
      <c r="J87" s="36"/>
      <c r="K87" s="36"/>
      <c r="L87" s="36">
        <v>134</v>
      </c>
      <c r="M87" s="36">
        <v>461</v>
      </c>
      <c r="N87" s="38">
        <v>3437</v>
      </c>
      <c r="O87" s="38">
        <v>3440</v>
      </c>
      <c r="P87" s="56">
        <f>SUM(M87:M88)/SUM(L87:L88)</f>
        <v>3.8673835125448028</v>
      </c>
      <c r="Q87" s="36"/>
      <c r="R87" s="36"/>
      <c r="S87" s="36">
        <v>5</v>
      </c>
      <c r="T87" s="36">
        <v>20</v>
      </c>
      <c r="U87" s="36">
        <v>475</v>
      </c>
      <c r="V87" s="36">
        <v>2033</v>
      </c>
    </row>
    <row r="88" spans="2:22" x14ac:dyDescent="0.2">
      <c r="B88" s="36" t="s">
        <v>374</v>
      </c>
      <c r="C88" s="36" t="s">
        <v>253</v>
      </c>
      <c r="D88" s="36"/>
      <c r="E88" s="36">
        <v>234</v>
      </c>
      <c r="F88" s="36">
        <v>1031</v>
      </c>
      <c r="G88" s="38">
        <v>2886</v>
      </c>
      <c r="H88" s="38">
        <v>4406</v>
      </c>
      <c r="I88" s="36"/>
      <c r="J88" s="36"/>
      <c r="K88" s="36"/>
      <c r="L88" s="36">
        <v>145</v>
      </c>
      <c r="M88" s="36">
        <v>618</v>
      </c>
      <c r="N88" s="38">
        <v>3143</v>
      </c>
      <c r="O88" s="38">
        <v>4262</v>
      </c>
      <c r="P88" s="36"/>
      <c r="Q88" s="36"/>
      <c r="R88" s="36"/>
      <c r="S88" s="36">
        <v>20</v>
      </c>
      <c r="T88" s="36">
        <v>48</v>
      </c>
      <c r="U88" s="36">
        <v>493</v>
      </c>
      <c r="V88" s="36">
        <v>2310</v>
      </c>
    </row>
    <row r="89" spans="2:22" x14ac:dyDescent="0.2">
      <c r="B89" s="75" t="s">
        <v>375</v>
      </c>
      <c r="C89" s="36" t="s">
        <v>254</v>
      </c>
      <c r="D89" s="37">
        <v>1.1608796296296296E-2</v>
      </c>
      <c r="E89" s="36">
        <v>77</v>
      </c>
      <c r="F89" s="36">
        <v>237</v>
      </c>
      <c r="G89" s="38">
        <v>2790</v>
      </c>
      <c r="H89" s="38">
        <v>3078</v>
      </c>
      <c r="I89" s="38">
        <v>3078</v>
      </c>
      <c r="J89" s="38">
        <v>3078</v>
      </c>
      <c r="K89" s="36"/>
      <c r="L89" s="36">
        <v>90</v>
      </c>
      <c r="M89" s="36">
        <v>349</v>
      </c>
      <c r="N89" s="38">
        <v>2996</v>
      </c>
      <c r="O89" s="38">
        <v>3878</v>
      </c>
      <c r="P89" s="36">
        <v>3.8780000000000001</v>
      </c>
      <c r="Q89" s="38">
        <v>3878</v>
      </c>
      <c r="R89" s="36"/>
      <c r="S89" s="36"/>
      <c r="T89" s="36"/>
      <c r="U89" s="36">
        <v>271</v>
      </c>
      <c r="V89" s="36">
        <v>1761</v>
      </c>
    </row>
    <row r="90" spans="2:22" x14ac:dyDescent="0.2">
      <c r="B90" s="36" t="s">
        <v>376</v>
      </c>
      <c r="C90" s="36" t="s">
        <v>152</v>
      </c>
      <c r="D90" s="37">
        <v>4.341435185185185E-2</v>
      </c>
      <c r="E90" s="36">
        <v>125</v>
      </c>
      <c r="F90" s="36">
        <v>401</v>
      </c>
      <c r="G90" s="38">
        <v>2320</v>
      </c>
      <c r="H90" s="38">
        <v>3208</v>
      </c>
      <c r="I90" s="56">
        <f>SUM(F90:F91)/SUM(E90:E91)</f>
        <v>3.6144067796610169</v>
      </c>
      <c r="J90" s="56">
        <f>SUM(F90:F95)/SUM(E90:E95)</f>
        <v>3.7684989429175477</v>
      </c>
      <c r="K90" s="36"/>
      <c r="L90" s="36">
        <v>226</v>
      </c>
      <c r="M90" s="36">
        <v>744</v>
      </c>
      <c r="N90" s="38">
        <v>2651</v>
      </c>
      <c r="O90" s="38">
        <v>3292</v>
      </c>
      <c r="P90" s="56">
        <f>SUM(M90:M91)/SUM(L90:L91)</f>
        <v>3.3076923076923075</v>
      </c>
      <c r="Q90" s="56">
        <f>SUM(M90:M95)/SUM(L90:L95)</f>
        <v>3.7948717948717947</v>
      </c>
      <c r="R90" s="36"/>
      <c r="S90" s="36"/>
      <c r="T90" s="36"/>
      <c r="U90" s="36">
        <v>568</v>
      </c>
      <c r="V90" s="36">
        <v>3157</v>
      </c>
    </row>
    <row r="91" spans="2:22" x14ac:dyDescent="0.2">
      <c r="B91" s="36" t="s">
        <v>377</v>
      </c>
      <c r="C91" s="36" t="s">
        <v>152</v>
      </c>
      <c r="D91" s="36"/>
      <c r="E91" s="36">
        <v>111</v>
      </c>
      <c r="F91" s="36">
        <v>452</v>
      </c>
      <c r="G91" s="38">
        <v>4384</v>
      </c>
      <c r="H91" s="38">
        <v>4072</v>
      </c>
      <c r="I91" s="36"/>
      <c r="J91" s="36"/>
      <c r="K91" s="36"/>
      <c r="L91" s="36">
        <v>86</v>
      </c>
      <c r="M91" s="36">
        <v>288</v>
      </c>
      <c r="N91" s="38">
        <v>2235</v>
      </c>
      <c r="O91" s="38">
        <v>3349</v>
      </c>
      <c r="P91" s="36"/>
      <c r="Q91" s="36"/>
      <c r="R91" s="36"/>
      <c r="S91" s="36"/>
      <c r="T91" s="36"/>
      <c r="U91" s="36">
        <v>253</v>
      </c>
      <c r="V91" s="36">
        <v>1277</v>
      </c>
    </row>
    <row r="92" spans="2:22" x14ac:dyDescent="0.2">
      <c r="B92" s="36" t="s">
        <v>378</v>
      </c>
      <c r="C92" s="36" t="s">
        <v>255</v>
      </c>
      <c r="D92" s="36" t="s">
        <v>256</v>
      </c>
      <c r="E92" s="36">
        <v>221</v>
      </c>
      <c r="F92" s="36">
        <v>840</v>
      </c>
      <c r="G92" s="38">
        <v>2718</v>
      </c>
      <c r="H92" s="38">
        <v>3801</v>
      </c>
      <c r="I92" s="56">
        <f>SUM(F92:F93)/SUM(E92:E93)</f>
        <v>4.0804597701149428</v>
      </c>
      <c r="J92" s="36"/>
      <c r="K92" s="36"/>
      <c r="L92" s="36">
        <v>178</v>
      </c>
      <c r="M92" s="36">
        <v>767</v>
      </c>
      <c r="N92" s="38">
        <v>2723</v>
      </c>
      <c r="O92" s="38">
        <v>4309</v>
      </c>
      <c r="P92" s="56">
        <f>SUM(M92:M93)/SUM(L92:L93)</f>
        <v>4.3661016949152538</v>
      </c>
      <c r="Q92" s="36"/>
      <c r="R92" s="36"/>
      <c r="S92" s="36">
        <v>30</v>
      </c>
      <c r="T92" s="36">
        <v>147</v>
      </c>
      <c r="U92" s="36">
        <v>333</v>
      </c>
      <c r="V92" s="36">
        <v>1624</v>
      </c>
    </row>
    <row r="93" spans="2:22" x14ac:dyDescent="0.2">
      <c r="B93" s="36" t="s">
        <v>379</v>
      </c>
      <c r="C93" s="36" t="s">
        <v>255</v>
      </c>
      <c r="D93" s="36"/>
      <c r="E93" s="36">
        <v>127</v>
      </c>
      <c r="F93" s="36">
        <v>580</v>
      </c>
      <c r="G93" s="38">
        <v>3760</v>
      </c>
      <c r="H93" s="38">
        <v>4567</v>
      </c>
      <c r="I93" s="36"/>
      <c r="J93" s="36"/>
      <c r="K93" s="36"/>
      <c r="L93" s="36">
        <v>117</v>
      </c>
      <c r="M93" s="36">
        <v>521</v>
      </c>
      <c r="N93" s="38">
        <v>3126</v>
      </c>
      <c r="O93" s="38">
        <v>4453</v>
      </c>
      <c r="P93" s="36"/>
      <c r="Q93" s="36"/>
      <c r="R93" s="36"/>
      <c r="S93" s="36"/>
      <c r="T93" s="36"/>
      <c r="U93" s="36">
        <v>203</v>
      </c>
      <c r="V93" s="36">
        <v>1157</v>
      </c>
    </row>
    <row r="94" spans="2:22" x14ac:dyDescent="0.2">
      <c r="B94" s="36" t="s">
        <v>380</v>
      </c>
      <c r="C94" s="36" t="s">
        <v>154</v>
      </c>
      <c r="D94" s="37">
        <v>4.3425925925925923E-2</v>
      </c>
      <c r="E94" s="36">
        <v>156</v>
      </c>
      <c r="F94" s="36">
        <v>495</v>
      </c>
      <c r="G94" s="38">
        <v>2254</v>
      </c>
      <c r="H94" s="38">
        <v>3173</v>
      </c>
      <c r="I94" s="56">
        <f>SUM(F94:F95)/SUM(E94:E95)</f>
        <v>3.569060773480663</v>
      </c>
      <c r="J94" s="36"/>
      <c r="K94" s="36"/>
      <c r="L94" s="36">
        <v>205</v>
      </c>
      <c r="M94" s="36">
        <v>785</v>
      </c>
      <c r="N94" s="38">
        <v>3490</v>
      </c>
      <c r="O94" s="38">
        <v>3829</v>
      </c>
      <c r="P94" s="56">
        <f>SUM(M94:M95)/SUM(L94:L95)</f>
        <v>3.7379310344827585</v>
      </c>
      <c r="Q94" s="36"/>
      <c r="R94" s="36"/>
      <c r="S94" s="36">
        <v>10</v>
      </c>
      <c r="T94" s="36">
        <v>28</v>
      </c>
      <c r="U94" s="36">
        <v>473</v>
      </c>
      <c r="V94" s="36">
        <v>2272</v>
      </c>
    </row>
    <row r="95" spans="2:22" x14ac:dyDescent="0.2">
      <c r="B95" s="36" t="s">
        <v>381</v>
      </c>
      <c r="C95" s="36" t="s">
        <v>154</v>
      </c>
      <c r="D95" s="36"/>
      <c r="E95" s="36">
        <v>206</v>
      </c>
      <c r="F95" s="36">
        <v>797</v>
      </c>
      <c r="G95" s="38">
        <v>2828</v>
      </c>
      <c r="H95" s="38">
        <v>3869</v>
      </c>
      <c r="I95" s="36"/>
      <c r="J95" s="36"/>
      <c r="K95" s="36"/>
      <c r="L95" s="36">
        <v>85</v>
      </c>
      <c r="M95" s="36">
        <v>299</v>
      </c>
      <c r="N95" s="38">
        <v>2247</v>
      </c>
      <c r="O95" s="38">
        <v>3518</v>
      </c>
      <c r="P95" s="36"/>
      <c r="Q95" s="36"/>
      <c r="R95" s="36"/>
      <c r="S95" s="36">
        <v>3</v>
      </c>
      <c r="T95" s="36">
        <v>5</v>
      </c>
      <c r="U95" s="36">
        <v>313</v>
      </c>
      <c r="V95" s="36">
        <v>1470</v>
      </c>
    </row>
    <row r="96" spans="2:22" x14ac:dyDescent="0.2">
      <c r="B96" s="75" t="s">
        <v>382</v>
      </c>
      <c r="C96" s="36" t="s">
        <v>157</v>
      </c>
      <c r="D96" s="37">
        <v>2.2453703703703708E-2</v>
      </c>
      <c r="E96" s="36">
        <v>101</v>
      </c>
      <c r="F96" s="36">
        <v>343</v>
      </c>
      <c r="G96" s="38">
        <v>2176</v>
      </c>
      <c r="H96" s="38">
        <v>3396</v>
      </c>
      <c r="I96" s="38">
        <v>3396</v>
      </c>
      <c r="J96" s="38">
        <v>3396</v>
      </c>
      <c r="K96" s="36"/>
      <c r="L96" s="36">
        <v>145</v>
      </c>
      <c r="M96" s="36">
        <v>574</v>
      </c>
      <c r="N96" s="38">
        <v>3410</v>
      </c>
      <c r="O96" s="38">
        <v>3959</v>
      </c>
      <c r="P96" s="36">
        <v>3.9590000000000001</v>
      </c>
      <c r="Q96" s="38">
        <v>3959</v>
      </c>
      <c r="R96" s="36"/>
      <c r="S96" s="36">
        <v>15</v>
      </c>
      <c r="T96" s="36">
        <v>35</v>
      </c>
      <c r="U96" s="36">
        <v>378</v>
      </c>
      <c r="V96" s="36">
        <v>2014</v>
      </c>
    </row>
    <row r="97" spans="2:22" x14ac:dyDescent="0.2">
      <c r="B97" s="36" t="s">
        <v>383</v>
      </c>
      <c r="C97" s="36" t="s">
        <v>158</v>
      </c>
      <c r="D97" s="36" t="s">
        <v>257</v>
      </c>
      <c r="E97" s="36">
        <v>215</v>
      </c>
      <c r="F97" s="36">
        <v>775</v>
      </c>
      <c r="G97" s="38">
        <v>3987</v>
      </c>
      <c r="H97" s="38">
        <v>3605</v>
      </c>
      <c r="I97" s="56">
        <f>SUM(F97:F99)/SUM(E97:E99)</f>
        <v>4.0709382151029745</v>
      </c>
      <c r="J97" s="56">
        <f>SUM(F97:F99)/SUM(E97:E99)</f>
        <v>4.0709382151029745</v>
      </c>
      <c r="K97" s="56">
        <f>SUM(F97:F113)/SUM(E97:E113)</f>
        <v>4.0129729729729728</v>
      </c>
      <c r="L97" s="36">
        <v>185</v>
      </c>
      <c r="M97" s="36">
        <v>451</v>
      </c>
      <c r="N97" s="38">
        <v>1695</v>
      </c>
      <c r="O97" s="38">
        <v>2438</v>
      </c>
      <c r="P97" s="56">
        <f>SUM(M97:M99)/SUM(L97:L99)</f>
        <v>2.7662037037037037</v>
      </c>
      <c r="Q97" s="56">
        <f>SUM(M97:M99)/SUM(L97:L99)</f>
        <v>2.7662037037037037</v>
      </c>
      <c r="R97" s="56">
        <f>SUM(M97:M113)/SUM(L97:L113)</f>
        <v>3.6260869565217391</v>
      </c>
      <c r="S97" s="62">
        <v>32</v>
      </c>
      <c r="T97" s="62">
        <v>101</v>
      </c>
      <c r="U97" s="36">
        <v>478</v>
      </c>
      <c r="V97" s="36">
        <v>2004</v>
      </c>
    </row>
    <row r="98" spans="2:22" x14ac:dyDescent="0.2">
      <c r="B98" s="36" t="s">
        <v>384</v>
      </c>
      <c r="C98" s="36" t="s">
        <v>158</v>
      </c>
      <c r="D98" s="36"/>
      <c r="E98" s="36">
        <v>200</v>
      </c>
      <c r="F98" s="36">
        <v>936</v>
      </c>
      <c r="G98" s="38">
        <v>5399</v>
      </c>
      <c r="H98" s="38">
        <v>4680</v>
      </c>
      <c r="I98" s="36"/>
      <c r="J98" s="36"/>
      <c r="K98" s="36"/>
      <c r="L98" s="36">
        <v>184</v>
      </c>
      <c r="M98" s="36">
        <v>540</v>
      </c>
      <c r="N98" s="38">
        <v>2702</v>
      </c>
      <c r="O98" s="38">
        <v>2935</v>
      </c>
      <c r="P98" s="36"/>
      <c r="Q98" s="36"/>
      <c r="R98" s="36"/>
      <c r="S98" s="36">
        <v>14</v>
      </c>
      <c r="T98" s="36">
        <v>57</v>
      </c>
      <c r="U98" s="36">
        <v>441</v>
      </c>
      <c r="V98" s="36">
        <v>1871</v>
      </c>
    </row>
    <row r="99" spans="2:22" x14ac:dyDescent="0.2">
      <c r="B99" s="36" t="s">
        <v>385</v>
      </c>
      <c r="C99" s="36" t="s">
        <v>158</v>
      </c>
      <c r="D99" s="36"/>
      <c r="E99" s="36">
        <v>22</v>
      </c>
      <c r="F99" s="36">
        <v>68</v>
      </c>
      <c r="G99" s="38">
        <v>2678</v>
      </c>
      <c r="H99" s="38">
        <v>3091</v>
      </c>
      <c r="I99" s="36"/>
      <c r="J99" s="36"/>
      <c r="K99" s="36"/>
      <c r="L99" s="36">
        <v>63</v>
      </c>
      <c r="M99" s="36">
        <v>204</v>
      </c>
      <c r="N99" s="38">
        <v>3131</v>
      </c>
      <c r="O99" s="38">
        <v>3238</v>
      </c>
      <c r="P99" s="36"/>
      <c r="Q99" s="36"/>
      <c r="R99" s="36"/>
      <c r="S99" s="36"/>
      <c r="T99" s="36"/>
      <c r="U99" s="36">
        <v>120</v>
      </c>
      <c r="V99" s="36">
        <v>564</v>
      </c>
    </row>
    <row r="100" spans="2:22" x14ac:dyDescent="0.2">
      <c r="B100" s="36" t="s">
        <v>386</v>
      </c>
      <c r="C100" s="36" t="s">
        <v>162</v>
      </c>
      <c r="D100" s="37">
        <v>3.2187500000000001E-2</v>
      </c>
      <c r="E100" s="36">
        <v>165</v>
      </c>
      <c r="F100" s="36">
        <v>805</v>
      </c>
      <c r="G100" s="38">
        <v>3965</v>
      </c>
      <c r="H100" s="38">
        <v>4879</v>
      </c>
      <c r="I100" s="56">
        <f>SUM(F100:F101)/SUM(E100:E101)</f>
        <v>4.5458015267175576</v>
      </c>
      <c r="J100" s="56">
        <f>SUM(F100:F101)/SUM(E100:E101)</f>
        <v>4.5458015267175576</v>
      </c>
      <c r="K100" s="36"/>
      <c r="L100" s="36">
        <v>114</v>
      </c>
      <c r="M100" s="36">
        <v>403</v>
      </c>
      <c r="N100" s="38">
        <v>3452</v>
      </c>
      <c r="O100" s="38">
        <v>3535</v>
      </c>
      <c r="P100" s="56">
        <f>SUM(M100:M101)/SUM(L100:L101)</f>
        <v>3.25</v>
      </c>
      <c r="Q100" s="56">
        <f>SUM(M100:M101)/SUM(L100:L101)</f>
        <v>3.25</v>
      </c>
      <c r="R100" s="36"/>
      <c r="S100" s="36">
        <v>33</v>
      </c>
      <c r="T100" s="36">
        <v>113</v>
      </c>
      <c r="U100" s="36">
        <v>519</v>
      </c>
      <c r="V100" s="36">
        <v>2401</v>
      </c>
    </row>
    <row r="101" spans="2:22" x14ac:dyDescent="0.2">
      <c r="B101" s="36" t="s">
        <v>387</v>
      </c>
      <c r="C101" s="36" t="s">
        <v>162</v>
      </c>
      <c r="D101" s="36"/>
      <c r="E101" s="36">
        <v>97</v>
      </c>
      <c r="F101" s="36">
        <v>386</v>
      </c>
      <c r="G101" s="38">
        <v>2766</v>
      </c>
      <c r="H101" s="38">
        <v>3979</v>
      </c>
      <c r="I101" s="36"/>
      <c r="J101" s="36"/>
      <c r="K101" s="36"/>
      <c r="L101" s="36">
        <v>62</v>
      </c>
      <c r="M101" s="36">
        <v>169</v>
      </c>
      <c r="N101" s="38">
        <v>1944</v>
      </c>
      <c r="O101" s="38">
        <v>2726</v>
      </c>
      <c r="P101" s="36"/>
      <c r="Q101" s="36"/>
      <c r="R101" s="36"/>
      <c r="S101" s="36"/>
      <c r="T101" s="36"/>
      <c r="U101" s="36">
        <v>271</v>
      </c>
      <c r="V101" s="36">
        <v>1265</v>
      </c>
    </row>
    <row r="102" spans="2:22" x14ac:dyDescent="0.2">
      <c r="B102" s="36" t="s">
        <v>388</v>
      </c>
      <c r="C102" s="36" t="s">
        <v>165</v>
      </c>
      <c r="D102" s="37">
        <v>4.5451388888888888E-2</v>
      </c>
      <c r="E102" s="36">
        <v>129</v>
      </c>
      <c r="F102" s="36">
        <v>557</v>
      </c>
      <c r="G102" s="38">
        <v>2981</v>
      </c>
      <c r="H102" s="38">
        <v>4318</v>
      </c>
      <c r="I102" s="56">
        <f>SUM(F102:F103)/SUM(E102:E103)</f>
        <v>4.1264822134387353</v>
      </c>
      <c r="J102" s="56">
        <f>SUM(F102:F103)/SUM(E102:E103)</f>
        <v>4.1264822134387353</v>
      </c>
      <c r="K102" s="36"/>
      <c r="L102" s="36">
        <v>135</v>
      </c>
      <c r="M102" s="36">
        <v>610</v>
      </c>
      <c r="N102" s="38">
        <v>2846</v>
      </c>
      <c r="O102" s="38">
        <v>3519</v>
      </c>
      <c r="P102" s="56">
        <f>SUM(M102:M103)/SUM(L102:L103)</f>
        <v>4.1619718309859151</v>
      </c>
      <c r="Q102" s="56">
        <f>SUM(M102:M103)/SUM(L102:L103)</f>
        <v>4.1619718309859151</v>
      </c>
      <c r="R102" s="36"/>
      <c r="S102" s="36">
        <v>38</v>
      </c>
      <c r="T102" s="36">
        <v>123</v>
      </c>
      <c r="U102" s="36">
        <v>389</v>
      </c>
      <c r="V102" s="36">
        <v>2046</v>
      </c>
    </row>
    <row r="103" spans="2:22" x14ac:dyDescent="0.2">
      <c r="B103" s="36" t="s">
        <v>389</v>
      </c>
      <c r="C103" s="37" t="s">
        <v>165</v>
      </c>
      <c r="D103" s="36"/>
      <c r="E103" s="36">
        <v>124</v>
      </c>
      <c r="F103" s="36">
        <v>487</v>
      </c>
      <c r="G103" s="38">
        <v>3597</v>
      </c>
      <c r="H103" s="38">
        <v>3927</v>
      </c>
      <c r="I103" s="36"/>
      <c r="J103" s="36"/>
      <c r="K103" s="36"/>
      <c r="L103" s="36">
        <v>149</v>
      </c>
      <c r="M103" s="36">
        <v>572</v>
      </c>
      <c r="N103" s="38">
        <v>3736</v>
      </c>
      <c r="O103" s="38">
        <v>3839</v>
      </c>
      <c r="P103" s="36"/>
      <c r="Q103" s="36"/>
      <c r="R103" s="36"/>
      <c r="S103" s="36">
        <v>31</v>
      </c>
      <c r="T103" s="36">
        <v>82</v>
      </c>
      <c r="U103" s="36">
        <v>420</v>
      </c>
      <c r="V103" s="36">
        <v>2571</v>
      </c>
    </row>
    <row r="104" spans="2:22" x14ac:dyDescent="0.2">
      <c r="B104" s="36" t="s">
        <v>390</v>
      </c>
      <c r="C104" s="36" t="s">
        <v>168</v>
      </c>
      <c r="D104" s="37">
        <v>4.0590277777777781E-2</v>
      </c>
      <c r="E104" s="36">
        <v>120</v>
      </c>
      <c r="F104" s="36">
        <v>577</v>
      </c>
      <c r="G104" s="38">
        <v>4884</v>
      </c>
      <c r="H104" s="38">
        <v>4808</v>
      </c>
      <c r="I104" s="56">
        <f>SUM(F104:F106)/SUM(E104:E106)</f>
        <v>3.9851851851851854</v>
      </c>
      <c r="J104" s="56">
        <f>SUM(F104:F107)/SUM(E104:E107)</f>
        <v>4.0390455531453364</v>
      </c>
      <c r="K104" s="36"/>
      <c r="L104" s="36">
        <v>107</v>
      </c>
      <c r="M104" s="36">
        <v>411</v>
      </c>
      <c r="N104" s="38">
        <v>4865</v>
      </c>
      <c r="O104" s="38">
        <v>3841</v>
      </c>
      <c r="P104" s="56">
        <f>SUM(M104:M106)/SUM(L104:L106)</f>
        <v>3.6758409785932722</v>
      </c>
      <c r="Q104" s="56">
        <f>SUM(M104:M107)/SUM(L104:L107)</f>
        <v>4.1389578163771716</v>
      </c>
      <c r="R104" s="36"/>
      <c r="S104" s="36">
        <v>10</v>
      </c>
      <c r="T104" s="36">
        <v>31</v>
      </c>
      <c r="U104" s="36">
        <v>189</v>
      </c>
      <c r="V104" s="36">
        <v>962</v>
      </c>
    </row>
    <row r="105" spans="2:22" x14ac:dyDescent="0.2">
      <c r="B105" s="36" t="s">
        <v>391</v>
      </c>
      <c r="C105" s="36" t="s">
        <v>168</v>
      </c>
      <c r="D105" s="36"/>
      <c r="E105" s="36">
        <v>187</v>
      </c>
      <c r="F105" s="36">
        <v>639</v>
      </c>
      <c r="G105" s="38">
        <v>2946</v>
      </c>
      <c r="H105" s="38">
        <v>3417</v>
      </c>
      <c r="I105" s="36"/>
      <c r="J105" s="36"/>
      <c r="K105" s="36"/>
      <c r="L105" s="36">
        <v>143</v>
      </c>
      <c r="M105" s="36">
        <v>506</v>
      </c>
      <c r="N105" s="38">
        <v>2768</v>
      </c>
      <c r="O105" s="38">
        <v>3538</v>
      </c>
      <c r="P105" s="36"/>
      <c r="Q105" s="36"/>
      <c r="R105" s="36"/>
      <c r="S105" s="36">
        <v>3</v>
      </c>
      <c r="T105" s="36">
        <v>18</v>
      </c>
      <c r="U105" s="36">
        <v>276</v>
      </c>
      <c r="V105" s="36">
        <v>1433</v>
      </c>
    </row>
    <row r="106" spans="2:22" x14ac:dyDescent="0.2">
      <c r="B106" s="36" t="s">
        <v>392</v>
      </c>
      <c r="C106" s="36" t="s">
        <v>168</v>
      </c>
      <c r="D106" s="36"/>
      <c r="E106" s="36">
        <v>98</v>
      </c>
      <c r="F106" s="36">
        <v>398</v>
      </c>
      <c r="G106" s="38">
        <v>2519</v>
      </c>
      <c r="H106" s="38">
        <v>4061</v>
      </c>
      <c r="I106" s="36"/>
      <c r="J106" s="36"/>
      <c r="K106" s="36"/>
      <c r="L106" s="36">
        <v>77</v>
      </c>
      <c r="M106" s="36">
        <v>285</v>
      </c>
      <c r="N106" s="38">
        <v>3365</v>
      </c>
      <c r="O106" s="38">
        <v>3701</v>
      </c>
      <c r="P106" s="36"/>
      <c r="Q106" s="36"/>
      <c r="R106" s="36"/>
      <c r="S106" s="36"/>
      <c r="T106" s="36"/>
      <c r="U106" s="36">
        <v>172</v>
      </c>
      <c r="V106" s="36">
        <v>1013</v>
      </c>
    </row>
    <row r="107" spans="2:22" x14ac:dyDescent="0.2">
      <c r="B107" s="75" t="s">
        <v>393</v>
      </c>
      <c r="C107" s="36" t="s">
        <v>169</v>
      </c>
      <c r="D107" s="37">
        <v>1.1782407407407406E-2</v>
      </c>
      <c r="E107" s="36">
        <v>56</v>
      </c>
      <c r="F107" s="36">
        <v>248</v>
      </c>
      <c r="G107" s="38">
        <v>3353</v>
      </c>
      <c r="H107" s="38">
        <v>4429</v>
      </c>
      <c r="I107" s="38">
        <v>4429</v>
      </c>
      <c r="J107" s="36"/>
      <c r="K107" s="36"/>
      <c r="L107" s="36">
        <v>76</v>
      </c>
      <c r="M107" s="36">
        <v>466</v>
      </c>
      <c r="N107" s="38">
        <v>7018</v>
      </c>
      <c r="O107" s="38">
        <v>6132</v>
      </c>
      <c r="P107" s="36">
        <v>6.1319999999999997</v>
      </c>
      <c r="Q107" s="36"/>
      <c r="R107" s="36"/>
      <c r="S107" s="36"/>
      <c r="T107" s="36"/>
      <c r="U107" s="36">
        <v>198</v>
      </c>
      <c r="V107" s="36">
        <v>1128</v>
      </c>
    </row>
    <row r="108" spans="2:22" x14ac:dyDescent="0.2">
      <c r="B108" s="36" t="s">
        <v>394</v>
      </c>
      <c r="C108" s="36" t="s">
        <v>258</v>
      </c>
      <c r="D108" s="37">
        <v>3.4398148148148143E-2</v>
      </c>
      <c r="E108" s="36">
        <v>34</v>
      </c>
      <c r="F108" s="36">
        <v>93</v>
      </c>
      <c r="G108" s="38">
        <v>1703</v>
      </c>
      <c r="H108" s="38">
        <v>2735</v>
      </c>
      <c r="I108" s="56">
        <f>SUM(F108:F109)/SUM(E108:E109)</f>
        <v>2.087248322147651</v>
      </c>
      <c r="J108" s="56">
        <f>SUM(F108:F109)/SUM(E108:E109)</f>
        <v>2.087248322147651</v>
      </c>
      <c r="K108" s="36"/>
      <c r="L108" s="36">
        <v>61</v>
      </c>
      <c r="M108" s="36">
        <v>199</v>
      </c>
      <c r="N108" s="38">
        <v>5531</v>
      </c>
      <c r="O108" s="38">
        <v>3262</v>
      </c>
      <c r="P108" s="56">
        <f>SUM(M108:M109)/SUM(L108:L109)</f>
        <v>2.7904191616766467</v>
      </c>
      <c r="Q108" s="56">
        <f>SUM(M108:M109)/SUM(L108:L109)</f>
        <v>2.7904191616766467</v>
      </c>
      <c r="R108" s="36"/>
      <c r="S108" s="36"/>
      <c r="T108" s="36"/>
      <c r="U108" s="36">
        <v>389</v>
      </c>
      <c r="V108" s="36">
        <v>1703</v>
      </c>
    </row>
    <row r="109" spans="2:22" x14ac:dyDescent="0.2">
      <c r="B109" s="36" t="s">
        <v>395</v>
      </c>
      <c r="C109" s="36" t="s">
        <v>258</v>
      </c>
      <c r="D109" s="36"/>
      <c r="E109" s="36">
        <v>115</v>
      </c>
      <c r="F109" s="36">
        <v>218</v>
      </c>
      <c r="G109" s="38">
        <v>1288</v>
      </c>
      <c r="H109" s="38">
        <v>1896</v>
      </c>
      <c r="I109" s="36"/>
      <c r="J109" s="36"/>
      <c r="K109" s="36"/>
      <c r="L109" s="36">
        <v>106</v>
      </c>
      <c r="M109" s="36">
        <v>267</v>
      </c>
      <c r="N109" s="38">
        <v>2262</v>
      </c>
      <c r="O109" s="38">
        <v>2519</v>
      </c>
      <c r="P109" s="36"/>
      <c r="Q109" s="36"/>
      <c r="R109" s="36"/>
      <c r="S109" s="36"/>
      <c r="T109" s="36"/>
      <c r="U109" s="36">
        <v>586</v>
      </c>
      <c r="V109" s="36">
        <v>2298</v>
      </c>
    </row>
    <row r="110" spans="2:22" x14ac:dyDescent="0.2">
      <c r="B110" s="36" t="s">
        <v>416</v>
      </c>
      <c r="C110" s="36" t="s">
        <v>172</v>
      </c>
      <c r="D110" s="37">
        <v>4.3437499999999997E-2</v>
      </c>
      <c r="E110" s="36">
        <v>60</v>
      </c>
      <c r="F110" s="36">
        <v>234</v>
      </c>
      <c r="G110" s="38">
        <v>3586</v>
      </c>
      <c r="H110" s="38">
        <v>3900</v>
      </c>
      <c r="I110" s="56">
        <f>SUM(F110:F112)/SUM(E110:E112)</f>
        <v>4.3347826086956518</v>
      </c>
      <c r="J110" s="56">
        <f>SUM(F110:F112)/SUM(E110:E112)</f>
        <v>4.3347826086956518</v>
      </c>
      <c r="K110" s="36"/>
      <c r="L110" s="36">
        <v>157</v>
      </c>
      <c r="M110" s="36">
        <v>593</v>
      </c>
      <c r="N110" s="38">
        <v>3243</v>
      </c>
      <c r="O110" s="38">
        <v>3777</v>
      </c>
      <c r="P110" s="56">
        <f>SUM(M110:M112)/SUM(L110:L112)</f>
        <v>4.2868217054263562</v>
      </c>
      <c r="Q110" s="56">
        <f>SUM(M110:M112)/SUM(L110:L112)</f>
        <v>4.2868217054263562</v>
      </c>
      <c r="R110" s="36"/>
      <c r="S110" s="36"/>
      <c r="T110" s="36"/>
      <c r="U110" s="36">
        <v>368</v>
      </c>
      <c r="V110" s="36">
        <v>1735</v>
      </c>
    </row>
    <row r="111" spans="2:22" x14ac:dyDescent="0.2">
      <c r="B111" s="36" t="s">
        <v>417</v>
      </c>
      <c r="C111" s="36" t="s">
        <v>172</v>
      </c>
      <c r="D111" s="36"/>
      <c r="E111" s="36">
        <v>41</v>
      </c>
      <c r="F111" s="36">
        <v>158</v>
      </c>
      <c r="G111" s="38">
        <v>2581</v>
      </c>
      <c r="H111" s="38">
        <v>3854</v>
      </c>
      <c r="I111" s="36"/>
      <c r="J111" s="36"/>
      <c r="K111" s="36"/>
      <c r="L111" s="36">
        <v>65</v>
      </c>
      <c r="M111" s="36">
        <v>258</v>
      </c>
      <c r="N111" s="38">
        <v>2468</v>
      </c>
      <c r="O111" s="38">
        <v>3969</v>
      </c>
      <c r="P111" s="36"/>
      <c r="Q111" s="36"/>
      <c r="R111" s="36"/>
      <c r="S111" s="36">
        <v>2</v>
      </c>
      <c r="T111" s="36">
        <v>4</v>
      </c>
      <c r="U111" s="36">
        <v>186</v>
      </c>
      <c r="V111" s="36">
        <v>1049</v>
      </c>
    </row>
    <row r="112" spans="2:22" x14ac:dyDescent="0.2">
      <c r="B112" s="36" t="s">
        <v>418</v>
      </c>
      <c r="C112" s="36" t="s">
        <v>172</v>
      </c>
      <c r="D112" s="36"/>
      <c r="E112" s="36">
        <v>129</v>
      </c>
      <c r="F112" s="36">
        <v>605</v>
      </c>
      <c r="G112" s="38">
        <v>4280</v>
      </c>
      <c r="H112" s="38">
        <v>4690</v>
      </c>
      <c r="I112" s="36"/>
      <c r="J112" s="36"/>
      <c r="K112" s="36"/>
      <c r="L112" s="36">
        <v>165</v>
      </c>
      <c r="M112" s="36">
        <v>808</v>
      </c>
      <c r="N112" s="38">
        <v>4196</v>
      </c>
      <c r="O112" s="38">
        <v>4897</v>
      </c>
      <c r="P112" s="36"/>
      <c r="Q112" s="36"/>
      <c r="R112" s="36"/>
      <c r="S112" s="36"/>
      <c r="T112" s="36"/>
      <c r="U112" s="36">
        <v>510</v>
      </c>
      <c r="V112" s="36">
        <v>2718</v>
      </c>
    </row>
    <row r="113" spans="1:22" x14ac:dyDescent="0.2">
      <c r="B113" s="75" t="s">
        <v>396</v>
      </c>
      <c r="C113" s="36" t="s">
        <v>259</v>
      </c>
      <c r="D113" s="37">
        <v>1.0590277777777777E-2</v>
      </c>
      <c r="E113" s="36">
        <v>58</v>
      </c>
      <c r="F113" s="36">
        <v>240</v>
      </c>
      <c r="G113" s="38">
        <v>3170</v>
      </c>
      <c r="H113" s="38">
        <v>4138</v>
      </c>
      <c r="I113" s="38">
        <v>4138</v>
      </c>
      <c r="J113" s="38">
        <v>4138</v>
      </c>
      <c r="K113" s="36"/>
      <c r="L113" s="36">
        <v>106</v>
      </c>
      <c r="M113" s="36">
        <v>347</v>
      </c>
      <c r="N113" s="38">
        <v>2482</v>
      </c>
      <c r="O113" s="38">
        <v>3274</v>
      </c>
      <c r="P113" s="38">
        <v>3274</v>
      </c>
      <c r="Q113" s="38">
        <v>3274</v>
      </c>
      <c r="R113" s="36"/>
      <c r="S113" s="36"/>
      <c r="T113" s="36"/>
      <c r="U113" s="36">
        <v>288</v>
      </c>
      <c r="V113" s="36">
        <v>1198</v>
      </c>
    </row>
    <row r="114" spans="1:22" x14ac:dyDescent="0.2">
      <c r="B114" s="75" t="s">
        <v>397</v>
      </c>
      <c r="C114" s="36" t="s">
        <v>180</v>
      </c>
      <c r="D114" s="37">
        <v>2.0462962962962964E-2</v>
      </c>
      <c r="E114" s="36">
        <v>224</v>
      </c>
      <c r="F114" s="36">
        <v>801</v>
      </c>
      <c r="G114" s="38">
        <v>4732</v>
      </c>
      <c r="H114" s="38">
        <v>3576</v>
      </c>
      <c r="I114" s="38">
        <v>3576</v>
      </c>
      <c r="J114" s="38">
        <v>3576</v>
      </c>
      <c r="K114" s="56">
        <f>SUM(F114:F121)/SUM(E114:E121)</f>
        <v>3.495829471733086</v>
      </c>
      <c r="L114" s="36">
        <v>199</v>
      </c>
      <c r="M114" s="36">
        <v>707</v>
      </c>
      <c r="N114" s="38">
        <v>3487</v>
      </c>
      <c r="O114" s="38">
        <v>3553</v>
      </c>
      <c r="P114" s="38">
        <v>3553</v>
      </c>
      <c r="Q114" s="38">
        <v>3553</v>
      </c>
      <c r="R114" s="56">
        <f>SUM(M114:M121)/SUM(L114:L121)</f>
        <v>3.4538745387453873</v>
      </c>
      <c r="S114" s="62"/>
      <c r="T114" s="62"/>
      <c r="U114" s="36">
        <v>465</v>
      </c>
      <c r="V114" s="36">
        <v>1842</v>
      </c>
    </row>
    <row r="115" spans="1:22" x14ac:dyDescent="0.2">
      <c r="B115" s="36" t="s">
        <v>398</v>
      </c>
      <c r="C115" s="36" t="s">
        <v>260</v>
      </c>
      <c r="D115" s="37">
        <v>2.5775462962962962E-2</v>
      </c>
      <c r="E115" s="36">
        <v>97</v>
      </c>
      <c r="F115" s="36">
        <v>233</v>
      </c>
      <c r="G115" s="38">
        <v>1930</v>
      </c>
      <c r="H115" s="38">
        <v>2402</v>
      </c>
      <c r="I115" s="56">
        <f>SUM(F115:F116)/SUM(E115:E116)</f>
        <v>2.698961937716263</v>
      </c>
      <c r="J115" s="56">
        <f>SUM(F115:F116)/SUM(E115:E116)</f>
        <v>2.698961937716263</v>
      </c>
      <c r="K115" s="36"/>
      <c r="L115" s="36">
        <v>152</v>
      </c>
      <c r="M115" s="36">
        <v>556</v>
      </c>
      <c r="N115" s="38">
        <v>3295</v>
      </c>
      <c r="O115" s="38">
        <v>3658</v>
      </c>
      <c r="P115" s="56">
        <f>SUM(M115:M116)/SUM(L115:L116)</f>
        <v>3.0679245283018868</v>
      </c>
      <c r="Q115" s="56">
        <f>SUM(M115:M116)/SUM(L115:L116)</f>
        <v>3.0679245283018868</v>
      </c>
      <c r="R115" s="36"/>
      <c r="S115" s="36">
        <v>2</v>
      </c>
      <c r="T115" s="36">
        <v>2</v>
      </c>
      <c r="U115" s="36">
        <v>521</v>
      </c>
      <c r="V115" s="36">
        <v>2495</v>
      </c>
    </row>
    <row r="116" spans="1:22" x14ac:dyDescent="0.2">
      <c r="B116" s="36" t="s">
        <v>399</v>
      </c>
      <c r="C116" s="36" t="s">
        <v>181</v>
      </c>
      <c r="D116" s="36"/>
      <c r="E116" s="36">
        <v>192</v>
      </c>
      <c r="F116" s="36">
        <v>547</v>
      </c>
      <c r="G116" s="38">
        <v>2599</v>
      </c>
      <c r="H116" s="38">
        <v>2849</v>
      </c>
      <c r="I116" s="38">
        <v>2849</v>
      </c>
      <c r="J116" s="38"/>
      <c r="K116" s="36"/>
      <c r="L116" s="36">
        <v>113</v>
      </c>
      <c r="M116" s="36">
        <v>257</v>
      </c>
      <c r="N116" s="38">
        <v>2187</v>
      </c>
      <c r="O116" s="38">
        <v>2274</v>
      </c>
      <c r="P116" s="36"/>
      <c r="Q116" s="36"/>
      <c r="R116" s="36"/>
      <c r="S116" s="36"/>
      <c r="T116" s="36"/>
      <c r="U116" s="36">
        <v>273</v>
      </c>
      <c r="V116" s="36">
        <v>1112</v>
      </c>
    </row>
    <row r="117" spans="1:22" x14ac:dyDescent="0.2">
      <c r="B117" s="75" t="s">
        <v>400</v>
      </c>
      <c r="C117" s="36" t="s">
        <v>182</v>
      </c>
      <c r="D117" s="37">
        <v>1.5902777777777776E-2</v>
      </c>
      <c r="E117" s="36">
        <v>25</v>
      </c>
      <c r="F117" s="36">
        <v>57</v>
      </c>
      <c r="G117" s="38">
        <v>4313</v>
      </c>
      <c r="H117" s="38">
        <v>2280</v>
      </c>
      <c r="I117" s="38">
        <v>2280</v>
      </c>
      <c r="J117" s="38">
        <v>2280</v>
      </c>
      <c r="K117" s="38">
        <v>2280</v>
      </c>
      <c r="L117" s="36">
        <v>156</v>
      </c>
      <c r="M117" s="36">
        <v>513</v>
      </c>
      <c r="N117" s="38">
        <v>3600</v>
      </c>
      <c r="O117" s="38">
        <v>3288</v>
      </c>
      <c r="P117" s="38">
        <v>3288</v>
      </c>
      <c r="Q117" s="38">
        <v>3288</v>
      </c>
      <c r="R117" s="36"/>
      <c r="S117" s="36">
        <v>1</v>
      </c>
      <c r="T117" s="36">
        <v>1</v>
      </c>
      <c r="U117" s="36">
        <v>516</v>
      </c>
      <c r="V117" s="36">
        <v>2389</v>
      </c>
    </row>
    <row r="118" spans="1:22" x14ac:dyDescent="0.2">
      <c r="B118" s="75" t="s">
        <v>401</v>
      </c>
      <c r="C118" s="36" t="s">
        <v>183</v>
      </c>
      <c r="D118" s="37">
        <v>1.5671296296296298E-2</v>
      </c>
      <c r="E118" s="36">
        <v>93</v>
      </c>
      <c r="F118" s="36">
        <v>176</v>
      </c>
      <c r="G118" s="38">
        <v>1257</v>
      </c>
      <c r="H118" s="38">
        <v>1892</v>
      </c>
      <c r="I118" s="38">
        <v>1892</v>
      </c>
      <c r="J118" s="38">
        <v>1892</v>
      </c>
      <c r="K118" s="38">
        <v>1892</v>
      </c>
      <c r="L118" s="36">
        <v>113</v>
      </c>
      <c r="M118" s="36">
        <v>204</v>
      </c>
      <c r="N118" s="38">
        <v>1573</v>
      </c>
      <c r="O118" s="38">
        <v>1805</v>
      </c>
      <c r="P118" s="38">
        <v>1805</v>
      </c>
      <c r="Q118" s="38">
        <v>1805</v>
      </c>
      <c r="R118" s="36"/>
      <c r="S118" s="36">
        <v>1</v>
      </c>
      <c r="T118" s="36">
        <v>2</v>
      </c>
      <c r="U118" s="36">
        <v>498</v>
      </c>
      <c r="V118" s="36">
        <v>2386</v>
      </c>
    </row>
    <row r="119" spans="1:22" x14ac:dyDescent="0.2">
      <c r="B119" s="75" t="s">
        <v>403</v>
      </c>
      <c r="C119" s="36" t="s">
        <v>184</v>
      </c>
      <c r="D119" s="37">
        <v>9.525462962962963E-3</v>
      </c>
      <c r="E119" s="36">
        <v>65</v>
      </c>
      <c r="F119" s="36">
        <v>263</v>
      </c>
      <c r="G119" s="38">
        <v>3265</v>
      </c>
      <c r="H119" s="38">
        <v>4046</v>
      </c>
      <c r="I119" s="56">
        <v>4.0460000000000003</v>
      </c>
      <c r="J119" s="56">
        <v>4.0460000000000003</v>
      </c>
      <c r="K119" s="36"/>
      <c r="L119" s="36">
        <v>60</v>
      </c>
      <c r="M119" s="36">
        <v>222</v>
      </c>
      <c r="N119" s="38">
        <v>2610</v>
      </c>
      <c r="O119" s="38">
        <v>3700</v>
      </c>
      <c r="P119" s="38">
        <v>3700</v>
      </c>
      <c r="Q119" s="38">
        <v>3700</v>
      </c>
      <c r="R119" s="36"/>
      <c r="S119" s="36"/>
      <c r="T119" s="36"/>
      <c r="U119" s="36">
        <v>147</v>
      </c>
      <c r="V119" s="36">
        <v>784</v>
      </c>
    </row>
    <row r="120" spans="1:22" x14ac:dyDescent="0.2">
      <c r="B120" s="75" t="s">
        <v>402</v>
      </c>
      <c r="C120" s="36" t="s">
        <v>261</v>
      </c>
      <c r="D120" s="37">
        <v>3.0706018518518521E-2</v>
      </c>
      <c r="E120" s="36">
        <v>145</v>
      </c>
      <c r="F120" s="36">
        <v>572</v>
      </c>
      <c r="G120" s="38">
        <v>4083</v>
      </c>
      <c r="H120" s="38">
        <v>3945</v>
      </c>
      <c r="I120" s="38">
        <v>3945</v>
      </c>
      <c r="J120" s="38">
        <v>3945</v>
      </c>
      <c r="K120" s="36"/>
      <c r="L120" s="36">
        <v>126</v>
      </c>
      <c r="M120" s="36">
        <v>525</v>
      </c>
      <c r="N120" s="38">
        <v>3966</v>
      </c>
      <c r="O120" s="38">
        <v>4167</v>
      </c>
      <c r="P120" s="38">
        <v>4167</v>
      </c>
      <c r="Q120" s="38">
        <v>4167</v>
      </c>
      <c r="R120" s="36"/>
      <c r="S120" s="36"/>
      <c r="T120" s="36"/>
      <c r="U120" s="36">
        <v>361</v>
      </c>
      <c r="V120" s="36">
        <v>1637</v>
      </c>
    </row>
    <row r="121" spans="1:22" x14ac:dyDescent="0.2">
      <c r="B121" s="75" t="s">
        <v>407</v>
      </c>
      <c r="C121" s="36" t="s">
        <v>186</v>
      </c>
      <c r="D121" s="37">
        <v>2.2708333333333334E-2</v>
      </c>
      <c r="E121" s="36">
        <v>238</v>
      </c>
      <c r="F121" s="36">
        <v>1123</v>
      </c>
      <c r="G121" s="38">
        <v>4786</v>
      </c>
      <c r="H121" s="38">
        <v>4718</v>
      </c>
      <c r="I121" s="38">
        <v>4718</v>
      </c>
      <c r="J121" s="38">
        <v>4718</v>
      </c>
      <c r="K121" s="36"/>
      <c r="L121" s="36">
        <v>165</v>
      </c>
      <c r="M121" s="36">
        <v>760</v>
      </c>
      <c r="N121" s="38">
        <v>4122</v>
      </c>
      <c r="O121" s="38">
        <v>4606</v>
      </c>
      <c r="P121" s="38">
        <v>4718</v>
      </c>
      <c r="Q121" s="38">
        <v>4718</v>
      </c>
      <c r="R121" s="36"/>
      <c r="S121" s="36"/>
      <c r="T121" s="36"/>
      <c r="U121" s="36">
        <v>612</v>
      </c>
      <c r="V121" s="36">
        <v>2687</v>
      </c>
    </row>
    <row r="122" spans="1:22" x14ac:dyDescent="0.2">
      <c r="B122" s="75" t="s">
        <v>408</v>
      </c>
      <c r="C122" s="36" t="s">
        <v>262</v>
      </c>
      <c r="D122" s="37">
        <v>1.2916666666666667E-2</v>
      </c>
      <c r="E122" s="36">
        <v>92</v>
      </c>
      <c r="F122" s="36">
        <v>425</v>
      </c>
      <c r="G122" s="38">
        <v>2904</v>
      </c>
      <c r="H122" s="38">
        <v>4620</v>
      </c>
      <c r="I122" s="38">
        <v>4620</v>
      </c>
      <c r="J122" s="57">
        <v>4.62</v>
      </c>
      <c r="K122" s="56">
        <f>SUM(F122:F126)/SUM(E122:E126)</f>
        <v>4.5553539019963702</v>
      </c>
      <c r="L122" s="36">
        <v>109</v>
      </c>
      <c r="M122" s="36">
        <v>487</v>
      </c>
      <c r="N122" s="38">
        <v>3073</v>
      </c>
      <c r="O122" s="38">
        <v>4468</v>
      </c>
      <c r="P122" s="38">
        <v>4620</v>
      </c>
      <c r="Q122" s="38">
        <v>4620</v>
      </c>
      <c r="R122" s="56">
        <f>SUM(M122:M126)/SUM(L122:L126)</f>
        <v>4.5836431226765804</v>
      </c>
      <c r="S122" s="62">
        <v>8</v>
      </c>
      <c r="T122" s="62">
        <v>41</v>
      </c>
      <c r="U122" s="36">
        <v>134</v>
      </c>
      <c r="V122" s="36">
        <v>679</v>
      </c>
    </row>
    <row r="123" spans="1:22" x14ac:dyDescent="0.2">
      <c r="B123" s="36" t="s">
        <v>404</v>
      </c>
      <c r="C123" s="36" t="s">
        <v>193</v>
      </c>
      <c r="D123" s="37">
        <v>3.9687500000000001E-2</v>
      </c>
      <c r="E123" s="36">
        <v>120</v>
      </c>
      <c r="F123" s="36">
        <v>562</v>
      </c>
      <c r="G123" s="38">
        <v>4272</v>
      </c>
      <c r="H123" s="38">
        <v>4683</v>
      </c>
      <c r="I123" s="56">
        <f>SUM(F123:F124)/SUM(E123:E124)</f>
        <v>4.9235880398671092</v>
      </c>
      <c r="J123" s="56">
        <f>SUM(F123:F124)/SUM(E123:E124)</f>
        <v>4.9235880398671092</v>
      </c>
      <c r="K123" s="36"/>
      <c r="L123" s="36">
        <v>94</v>
      </c>
      <c r="M123" s="36">
        <v>594</v>
      </c>
      <c r="N123" s="38">
        <v>6892</v>
      </c>
      <c r="O123" s="38">
        <v>6319</v>
      </c>
      <c r="P123" s="56">
        <f>SUM(M123:M124)/SUM(L123:L124)</f>
        <v>5.189516129032258</v>
      </c>
      <c r="Q123" s="56">
        <f>SUM(M123:M124)/SUM(L123:L124)</f>
        <v>5.189516129032258</v>
      </c>
      <c r="R123" s="36"/>
      <c r="S123" s="36"/>
      <c r="T123" s="36"/>
      <c r="U123" s="36">
        <v>284</v>
      </c>
      <c r="V123" s="36">
        <v>1075</v>
      </c>
    </row>
    <row r="124" spans="1:22" x14ac:dyDescent="0.2">
      <c r="B124" s="36" t="s">
        <v>405</v>
      </c>
      <c r="C124" s="36" t="s">
        <v>193</v>
      </c>
      <c r="D124" s="36"/>
      <c r="E124" s="36">
        <v>181</v>
      </c>
      <c r="F124" s="36">
        <v>920</v>
      </c>
      <c r="G124" s="38">
        <v>3992</v>
      </c>
      <c r="H124" s="38">
        <v>5083</v>
      </c>
      <c r="I124" s="36"/>
      <c r="J124" s="36">
        <v>5.0830000000000002</v>
      </c>
      <c r="K124" s="36"/>
      <c r="L124" s="36">
        <v>154</v>
      </c>
      <c r="M124" s="36">
        <v>693</v>
      </c>
      <c r="N124" s="38">
        <v>3592</v>
      </c>
      <c r="O124" s="38">
        <v>4500</v>
      </c>
      <c r="P124" s="36"/>
      <c r="Q124" s="36"/>
      <c r="R124" s="36"/>
      <c r="S124" s="36"/>
      <c r="T124" s="36"/>
      <c r="U124" s="36">
        <v>501</v>
      </c>
      <c r="V124" s="36">
        <v>2211</v>
      </c>
    </row>
    <row r="125" spans="1:22" x14ac:dyDescent="0.2">
      <c r="B125" s="75" t="s">
        <v>406</v>
      </c>
      <c r="C125" s="36" t="s">
        <v>195</v>
      </c>
      <c r="D125" s="37">
        <v>1.375E-2</v>
      </c>
      <c r="E125" s="36">
        <v>116</v>
      </c>
      <c r="F125" s="36">
        <v>495</v>
      </c>
      <c r="G125" s="38">
        <v>3405</v>
      </c>
      <c r="H125" s="38">
        <v>4267</v>
      </c>
      <c r="I125" s="36">
        <v>4.2670000000000003</v>
      </c>
      <c r="J125" s="36">
        <v>4.2670000000000003</v>
      </c>
      <c r="K125" s="36"/>
      <c r="L125" s="36">
        <v>96</v>
      </c>
      <c r="M125" s="36">
        <v>429</v>
      </c>
      <c r="N125" s="38">
        <v>3272</v>
      </c>
      <c r="O125" s="38">
        <v>4469</v>
      </c>
      <c r="P125" s="38">
        <v>4469</v>
      </c>
      <c r="Q125" s="38">
        <v>4469</v>
      </c>
      <c r="R125" s="36"/>
      <c r="S125" s="36"/>
      <c r="T125" s="36"/>
      <c r="U125" s="36">
        <v>446</v>
      </c>
      <c r="V125" s="36">
        <v>1952</v>
      </c>
    </row>
    <row r="126" spans="1:22" ht="17" thickBot="1" x14ac:dyDescent="0.25">
      <c r="B126" s="75" t="s">
        <v>409</v>
      </c>
      <c r="C126" s="36" t="s">
        <v>263</v>
      </c>
      <c r="D126" s="37">
        <v>1.1770833333333333E-2</v>
      </c>
      <c r="E126" s="36">
        <v>42</v>
      </c>
      <c r="F126" s="36">
        <v>108</v>
      </c>
      <c r="G126" s="38">
        <v>1954</v>
      </c>
      <c r="H126" s="38">
        <v>2571</v>
      </c>
      <c r="I126" s="36">
        <v>2.5710000000000002</v>
      </c>
      <c r="J126" s="36">
        <v>2.5710000000000002</v>
      </c>
      <c r="K126" s="36"/>
      <c r="L126" s="36">
        <v>85</v>
      </c>
      <c r="M126" s="36">
        <v>263</v>
      </c>
      <c r="N126" s="38">
        <v>3082</v>
      </c>
      <c r="O126" s="38">
        <v>3094</v>
      </c>
      <c r="P126" s="38">
        <v>3094</v>
      </c>
      <c r="Q126" s="38">
        <v>3094</v>
      </c>
      <c r="R126" s="36"/>
      <c r="S126" s="36"/>
      <c r="T126" s="36"/>
      <c r="U126" s="36">
        <v>203</v>
      </c>
      <c r="V126" s="36">
        <v>828</v>
      </c>
    </row>
    <row r="127" spans="1:22" ht="33" thickBot="1" x14ac:dyDescent="0.25">
      <c r="A127" s="9" t="s">
        <v>10</v>
      </c>
      <c r="B127" s="39">
        <v>114</v>
      </c>
      <c r="C127" s="40" t="s">
        <v>201</v>
      </c>
      <c r="D127" s="41" t="str">
        <f>CONCATENATE(INT(SUM(D13:D126)*24),":",TEXT(MINUTE(MOD(SUM(D13:D126),24)),"00"),":",TEXT(SECOND(MOD(SUM(D13:D126),24)),"00"))</f>
        <v>34:20:28</v>
      </c>
      <c r="E127" s="39">
        <f>SUM(E13:E126)</f>
        <v>10262</v>
      </c>
      <c r="F127" s="39">
        <f>SUM(F13:F126)</f>
        <v>31031</v>
      </c>
      <c r="G127" s="42"/>
      <c r="H127" s="43"/>
      <c r="I127" s="43"/>
      <c r="J127" s="43"/>
      <c r="K127" s="43"/>
      <c r="L127" s="39">
        <f>SUM(L13:L126)</f>
        <v>9231</v>
      </c>
      <c r="M127" s="39">
        <f>SUM(M13:M126)</f>
        <v>28408</v>
      </c>
      <c r="N127" s="42"/>
      <c r="O127" s="43"/>
      <c r="P127" s="43"/>
      <c r="Q127" s="43"/>
      <c r="R127" s="43"/>
      <c r="S127" s="63">
        <f>SUM(S13:S126)</f>
        <v>974</v>
      </c>
      <c r="T127" s="63">
        <f>SUM(T13:T126)</f>
        <v>2329</v>
      </c>
      <c r="U127" s="39">
        <f>SUM(U13:U126)</f>
        <v>33558</v>
      </c>
      <c r="V127" s="39">
        <f>SUM(V13:V126)</f>
        <v>150880</v>
      </c>
    </row>
    <row r="128" spans="1:22" x14ac:dyDescent="0.2">
      <c r="D128" s="44"/>
    </row>
    <row r="132" spans="1:22" x14ac:dyDescent="0.2">
      <c r="A132" s="45"/>
      <c r="B132" s="46"/>
      <c r="C132" s="47"/>
      <c r="D132" s="48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</row>
  </sheetData>
  <mergeCells count="23">
    <mergeCell ref="O11:O12"/>
    <mergeCell ref="E3:XFD3"/>
    <mergeCell ref="S11:S12"/>
    <mergeCell ref="B10:B12"/>
    <mergeCell ref="C10:C12"/>
    <mergeCell ref="D10:D12"/>
    <mergeCell ref="E11:E12"/>
    <mergeCell ref="F11:F12"/>
    <mergeCell ref="T11:T12"/>
    <mergeCell ref="U10:V10"/>
    <mergeCell ref="U11:U12"/>
    <mergeCell ref="V11:V12"/>
    <mergeCell ref="G11:G12"/>
    <mergeCell ref="P11:P12"/>
    <mergeCell ref="Q11:Q12"/>
    <mergeCell ref="R11:R12"/>
    <mergeCell ref="H11:H12"/>
    <mergeCell ref="N11:N12"/>
    <mergeCell ref="J11:J12"/>
    <mergeCell ref="K11:K12"/>
    <mergeCell ref="L11:L12"/>
    <mergeCell ref="M11:M12"/>
    <mergeCell ref="I11:I12"/>
  </mergeCells>
  <pageMargins left="0.7" right="0.7" top="0.75" bottom="0.75" header="0.3" footer="0.3"/>
  <pageSetup paperSize="9" orientation="portrait" horizontalDpi="4294967292" verticalDpi="4294967292" r:id="rId1"/>
  <ignoredErrors>
    <ignoredError sqref="I17 I25:I30 J14:M63 K13 R13 I108:M126 O108:R126 O14:R63 I34:I63 O64:R107 I64:M107" formulaRange="1"/>
    <ignoredError sqref="G108:G126 N13 B13:B16 B19:B55 B64:B106 B58:B63 G13:G42 G64:G107 B113:B118 B108:B109 B107 B110:B112 B119:B126 G44:G63" numberStoredAsText="1"/>
    <ignoredError sqref="N108:N126 N14:N63 N64:N107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workbookViewId="0">
      <selection activeCell="D36" sqref="D36"/>
    </sheetView>
  </sheetViews>
  <sheetFormatPr baseColWidth="10" defaultColWidth="10.83203125" defaultRowHeight="16" x14ac:dyDescent="0.2"/>
  <cols>
    <col min="1" max="1" width="10.83203125" style="1"/>
    <col min="2" max="2" width="14" style="1" customWidth="1"/>
    <col min="3" max="16384" width="10.83203125" style="1"/>
  </cols>
  <sheetData>
    <row r="1" spans="1:22" x14ac:dyDescent="0.2">
      <c r="A1" s="12" t="s">
        <v>0</v>
      </c>
      <c r="E1" s="12" t="s">
        <v>22</v>
      </c>
    </row>
    <row r="2" spans="1:22" x14ac:dyDescent="0.2">
      <c r="A2" s="12" t="s">
        <v>19</v>
      </c>
      <c r="E2" s="67" t="s">
        <v>555</v>
      </c>
    </row>
    <row r="3" spans="1:22" x14ac:dyDescent="0.2">
      <c r="A3" s="12"/>
      <c r="E3" s="65" t="s">
        <v>556</v>
      </c>
    </row>
    <row r="4" spans="1:22" s="22" customFormat="1" x14ac:dyDescent="0.2">
      <c r="B4" s="66"/>
      <c r="C4" s="66"/>
      <c r="D4" s="66"/>
      <c r="E4" s="67" t="s">
        <v>557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2" s="77" customFormat="1" ht="15.75" customHeight="1" x14ac:dyDescent="0.2"/>
    <row r="7" spans="1:22" ht="17" thickBot="1" x14ac:dyDescent="0.25"/>
    <row r="8" spans="1:22" ht="33" thickBot="1" x14ac:dyDescent="0.25">
      <c r="B8" s="105" t="s">
        <v>2</v>
      </c>
      <c r="C8" s="105" t="s">
        <v>3</v>
      </c>
      <c r="D8" s="119" t="s">
        <v>20</v>
      </c>
      <c r="E8" s="5" t="s">
        <v>16</v>
      </c>
      <c r="F8" s="6"/>
      <c r="G8" s="6"/>
      <c r="H8" s="6"/>
      <c r="I8" s="6"/>
      <c r="J8" s="6"/>
      <c r="K8" s="7"/>
      <c r="L8" s="2" t="s">
        <v>17</v>
      </c>
      <c r="M8" s="3"/>
      <c r="N8" s="3"/>
      <c r="O8" s="3"/>
      <c r="P8" s="3"/>
      <c r="Q8" s="3"/>
      <c r="R8" s="4"/>
      <c r="S8" s="120" t="s">
        <v>25</v>
      </c>
      <c r="T8" s="121"/>
    </row>
    <row r="9" spans="1:22" x14ac:dyDescent="0.2">
      <c r="B9" s="106"/>
      <c r="C9" s="106"/>
      <c r="D9" s="106"/>
      <c r="E9" s="110" t="s">
        <v>5</v>
      </c>
      <c r="F9" s="110" t="s">
        <v>4</v>
      </c>
      <c r="G9" s="110" t="s">
        <v>21</v>
      </c>
      <c r="H9" s="110" t="s">
        <v>6</v>
      </c>
      <c r="I9" s="110" t="s">
        <v>7</v>
      </c>
      <c r="J9" s="110" t="s">
        <v>8</v>
      </c>
      <c r="K9" s="110" t="s">
        <v>9</v>
      </c>
      <c r="L9" s="108" t="s">
        <v>5</v>
      </c>
      <c r="M9" s="108" t="s">
        <v>4</v>
      </c>
      <c r="N9" s="108" t="s">
        <v>21</v>
      </c>
      <c r="O9" s="108" t="s">
        <v>6</v>
      </c>
      <c r="P9" s="108" t="s">
        <v>7</v>
      </c>
      <c r="Q9" s="108" t="s">
        <v>8</v>
      </c>
      <c r="R9" s="108" t="s">
        <v>9</v>
      </c>
      <c r="S9" s="112" t="s">
        <v>5</v>
      </c>
      <c r="T9" s="112" t="s">
        <v>4</v>
      </c>
    </row>
    <row r="10" spans="1:22" ht="17" thickBot="1" x14ac:dyDescent="0.25">
      <c r="B10" s="107"/>
      <c r="C10" s="107"/>
      <c r="D10" s="107"/>
      <c r="E10" s="111"/>
      <c r="F10" s="111"/>
      <c r="G10" s="111"/>
      <c r="H10" s="111"/>
      <c r="I10" s="111"/>
      <c r="J10" s="111"/>
      <c r="K10" s="111"/>
      <c r="L10" s="109"/>
      <c r="M10" s="109"/>
      <c r="N10" s="109"/>
      <c r="O10" s="109"/>
      <c r="P10" s="109"/>
      <c r="Q10" s="109"/>
      <c r="R10" s="109"/>
      <c r="S10" s="113"/>
      <c r="T10" s="113"/>
    </row>
    <row r="11" spans="1:22" x14ac:dyDescent="0.2">
      <c r="B11" s="13" t="s">
        <v>301</v>
      </c>
      <c r="C11" s="13" t="s">
        <v>142</v>
      </c>
      <c r="D11" s="20">
        <v>9.0277777777777787E-3</v>
      </c>
      <c r="E11" s="13">
        <v>1</v>
      </c>
      <c r="F11" s="13">
        <v>8</v>
      </c>
      <c r="G11" s="27" t="s">
        <v>41</v>
      </c>
      <c r="H11" s="19">
        <v>8000</v>
      </c>
      <c r="I11" s="52">
        <f>SUM(F11,F12,F13)/SUM(E11,E12,E13)</f>
        <v>4.666666666666667</v>
      </c>
      <c r="J11" s="13"/>
      <c r="K11" s="13"/>
      <c r="L11" s="13">
        <v>3</v>
      </c>
      <c r="M11" s="13">
        <v>11</v>
      </c>
      <c r="N11" s="19" t="s">
        <v>143</v>
      </c>
      <c r="O11" s="19">
        <v>3667</v>
      </c>
      <c r="P11" s="52">
        <f>SUM(M11:M13)/SUM(L11:L13)</f>
        <v>3.3571428571428572</v>
      </c>
      <c r="Q11" s="13"/>
      <c r="R11" s="13"/>
      <c r="S11" s="13">
        <v>71</v>
      </c>
      <c r="T11" s="13">
        <v>338</v>
      </c>
      <c r="V11" s="49"/>
    </row>
    <row r="12" spans="1:22" x14ac:dyDescent="0.2">
      <c r="B12" s="13" t="s">
        <v>302</v>
      </c>
      <c r="C12" s="13" t="s">
        <v>142</v>
      </c>
      <c r="D12" s="20"/>
      <c r="E12" s="13">
        <v>0</v>
      </c>
      <c r="F12" s="13">
        <v>0</v>
      </c>
      <c r="G12" s="27">
        <v>0</v>
      </c>
      <c r="H12" s="19">
        <v>0</v>
      </c>
      <c r="I12" s="13"/>
      <c r="J12" s="13"/>
      <c r="K12" s="13"/>
      <c r="L12" s="13">
        <v>10</v>
      </c>
      <c r="M12" s="13">
        <v>33</v>
      </c>
      <c r="N12" s="19">
        <v>2685</v>
      </c>
      <c r="O12" s="19">
        <v>3300</v>
      </c>
      <c r="P12" s="13"/>
      <c r="Q12" s="13"/>
      <c r="R12" s="13"/>
      <c r="S12" s="13">
        <v>153</v>
      </c>
      <c r="T12" s="13">
        <v>773</v>
      </c>
      <c r="V12" s="49"/>
    </row>
    <row r="13" spans="1:22" x14ac:dyDescent="0.2">
      <c r="B13" s="13" t="s">
        <v>303</v>
      </c>
      <c r="C13" s="13" t="s">
        <v>142</v>
      </c>
      <c r="D13" s="20"/>
      <c r="E13" s="13">
        <v>8</v>
      </c>
      <c r="F13" s="13">
        <v>34</v>
      </c>
      <c r="G13" s="27">
        <v>1392</v>
      </c>
      <c r="H13" s="19">
        <v>4250</v>
      </c>
      <c r="I13" s="13"/>
      <c r="J13" s="13"/>
      <c r="K13" s="13"/>
      <c r="L13" s="13">
        <v>1</v>
      </c>
      <c r="M13" s="13">
        <v>3</v>
      </c>
      <c r="N13" s="19" t="s">
        <v>41</v>
      </c>
      <c r="O13" s="19">
        <v>3000</v>
      </c>
      <c r="P13" s="13"/>
      <c r="Q13" s="13"/>
      <c r="R13" s="13"/>
      <c r="S13" s="13">
        <v>43</v>
      </c>
      <c r="T13" s="13">
        <v>219</v>
      </c>
      <c r="V13" s="49"/>
    </row>
    <row r="14" spans="1:22" s="13" customFormat="1" x14ac:dyDescent="0.2">
      <c r="B14" s="76" t="s">
        <v>419</v>
      </c>
      <c r="C14" s="13" t="s">
        <v>197</v>
      </c>
      <c r="D14" s="31">
        <v>2.3541666666666666E-2</v>
      </c>
      <c r="E14" s="13">
        <v>55</v>
      </c>
      <c r="F14" s="13">
        <v>131</v>
      </c>
      <c r="G14" s="19">
        <v>2244</v>
      </c>
      <c r="H14" s="19">
        <v>2382</v>
      </c>
      <c r="L14" s="13">
        <v>188</v>
      </c>
      <c r="M14" s="13">
        <v>820</v>
      </c>
      <c r="N14" s="19">
        <v>5257</v>
      </c>
      <c r="O14" s="19">
        <v>4362</v>
      </c>
      <c r="S14" s="23">
        <v>298</v>
      </c>
      <c r="T14" s="26">
        <v>1423</v>
      </c>
    </row>
    <row r="15" spans="1:22" s="13" customFormat="1" x14ac:dyDescent="0.2">
      <c r="B15" s="76" t="s">
        <v>401</v>
      </c>
      <c r="C15" s="13" t="s">
        <v>183</v>
      </c>
      <c r="D15" s="31">
        <v>1.9074074074074073E-2</v>
      </c>
      <c r="E15" s="13">
        <v>116</v>
      </c>
      <c r="F15" s="13">
        <v>453</v>
      </c>
      <c r="G15" s="19">
        <v>4605</v>
      </c>
      <c r="H15" s="19">
        <v>3905</v>
      </c>
      <c r="L15" s="13">
        <v>156</v>
      </c>
      <c r="M15" s="13">
        <v>701</v>
      </c>
      <c r="N15" s="19">
        <v>8176</v>
      </c>
      <c r="O15" s="19">
        <v>4494</v>
      </c>
      <c r="S15" s="13">
        <v>731</v>
      </c>
      <c r="T15" s="19">
        <v>3123</v>
      </c>
    </row>
    <row r="16" spans="1:22" s="13" customFormat="1" x14ac:dyDescent="0.2">
      <c r="B16" s="13" t="s">
        <v>304</v>
      </c>
      <c r="C16" s="13" t="s">
        <v>198</v>
      </c>
      <c r="D16" s="31">
        <v>2.8506944444444442E-2</v>
      </c>
      <c r="E16" s="13">
        <v>20</v>
      </c>
      <c r="F16" s="13">
        <v>65</v>
      </c>
      <c r="G16" s="19">
        <v>2071</v>
      </c>
      <c r="H16" s="19">
        <v>3250</v>
      </c>
      <c r="I16" s="52">
        <f>SUM(F16,F17,F18)/SUM(E16,E17,E18)</f>
        <v>4.7293577981651378</v>
      </c>
      <c r="J16" s="19">
        <v>4729</v>
      </c>
      <c r="L16" s="13">
        <v>39</v>
      </c>
      <c r="M16" s="13">
        <v>108</v>
      </c>
      <c r="N16" s="19">
        <v>2814</v>
      </c>
      <c r="O16" s="19">
        <v>2769</v>
      </c>
      <c r="P16" s="52">
        <f>SUM(M16,M17,M18)/SUM(L16,L17,L18)</f>
        <v>3.8797814207650272</v>
      </c>
      <c r="Q16" s="52">
        <v>3.8797814207650272</v>
      </c>
      <c r="S16" s="13">
        <v>209</v>
      </c>
      <c r="T16" s="13">
        <v>964</v>
      </c>
    </row>
    <row r="17" spans="1:20" s="13" customFormat="1" x14ac:dyDescent="0.2">
      <c r="B17" s="13" t="s">
        <v>305</v>
      </c>
      <c r="C17" s="13" t="s">
        <v>198</v>
      </c>
      <c r="E17" s="13">
        <v>120</v>
      </c>
      <c r="F17" s="13">
        <v>581</v>
      </c>
      <c r="G17" s="19">
        <v>4258</v>
      </c>
      <c r="H17" s="19">
        <v>4842</v>
      </c>
      <c r="L17" s="13">
        <v>64</v>
      </c>
      <c r="M17" s="13">
        <v>246</v>
      </c>
      <c r="N17" s="19">
        <v>2768</v>
      </c>
      <c r="O17" s="19">
        <v>3844</v>
      </c>
      <c r="S17" s="13">
        <v>194</v>
      </c>
      <c r="T17" s="13">
        <v>795</v>
      </c>
    </row>
    <row r="18" spans="1:20" s="13" customFormat="1" ht="17" thickBot="1" x14ac:dyDescent="0.25">
      <c r="B18" s="13" t="s">
        <v>306</v>
      </c>
      <c r="C18" s="13" t="s">
        <v>198</v>
      </c>
      <c r="E18" s="13">
        <v>78</v>
      </c>
      <c r="F18" s="13">
        <v>385</v>
      </c>
      <c r="G18" s="19">
        <v>3777</v>
      </c>
      <c r="H18" s="19">
        <v>4936</v>
      </c>
      <c r="L18" s="13">
        <v>80</v>
      </c>
      <c r="M18" s="13">
        <v>356</v>
      </c>
      <c r="N18" s="19">
        <v>3563</v>
      </c>
      <c r="O18" s="19">
        <v>4450</v>
      </c>
      <c r="S18" s="13">
        <v>323</v>
      </c>
      <c r="T18" s="19">
        <v>1622</v>
      </c>
    </row>
    <row r="19" spans="1:20" s="13" customFormat="1" ht="33" thickBot="1" x14ac:dyDescent="0.25">
      <c r="A19" s="14" t="s">
        <v>10</v>
      </c>
      <c r="B19" s="15">
        <v>8</v>
      </c>
      <c r="C19" s="16" t="s">
        <v>199</v>
      </c>
      <c r="D19" s="17" t="str">
        <f>CONCATENATE(INT(SUM(D11:D18)*24),":",TEXT(MINUTE(MOD(SUM(D11:D18),24)),"00"),":",TEXT(SECOND(MOD(SUM(D11:D18),24)),"00"))</f>
        <v>1:55:25</v>
      </c>
      <c r="E19" s="15">
        <f>SUM(E11:E18)</f>
        <v>398</v>
      </c>
      <c r="F19" s="15">
        <f>SUM(F11:F18)</f>
        <v>1657</v>
      </c>
      <c r="G19" s="21"/>
      <c r="H19" s="18"/>
      <c r="I19" s="18"/>
      <c r="J19" s="18"/>
      <c r="K19" s="18"/>
      <c r="L19" s="15">
        <f>SUM(L11:L18)</f>
        <v>541</v>
      </c>
      <c r="M19" s="15">
        <f>SUM(M11:M18)</f>
        <v>2278</v>
      </c>
      <c r="N19" s="21"/>
      <c r="O19" s="18"/>
      <c r="P19" s="18"/>
      <c r="Q19" s="18"/>
      <c r="R19" s="18"/>
      <c r="S19" s="32">
        <f>SUM(S11:S18)</f>
        <v>2022</v>
      </c>
      <c r="T19" s="64">
        <f>SUM(T11:T18)</f>
        <v>9257</v>
      </c>
    </row>
    <row r="20" spans="1:20" s="13" customFormat="1" x14ac:dyDescent="0.2"/>
    <row r="21" spans="1:20" s="13" customFormat="1" x14ac:dyDescent="0.2"/>
    <row r="22" spans="1:20" s="13" customFormat="1" x14ac:dyDescent="0.2"/>
    <row r="23" spans="1:20" s="13" customFormat="1" x14ac:dyDescent="0.2"/>
    <row r="24" spans="1:20" s="13" customFormat="1" x14ac:dyDescent="0.2"/>
    <row r="25" spans="1:20" s="13" customFormat="1" x14ac:dyDescent="0.2"/>
    <row r="26" spans="1:20" s="13" customFormat="1" x14ac:dyDescent="0.2"/>
  </sheetData>
  <mergeCells count="20">
    <mergeCell ref="S8:T8"/>
    <mergeCell ref="S9:S10"/>
    <mergeCell ref="T9:T10"/>
    <mergeCell ref="G9:G10"/>
    <mergeCell ref="P9:P10"/>
    <mergeCell ref="Q9:Q10"/>
    <mergeCell ref="R9:R10"/>
    <mergeCell ref="I9:I10"/>
    <mergeCell ref="J9:J10"/>
    <mergeCell ref="K9:K10"/>
    <mergeCell ref="L9:L10"/>
    <mergeCell ref="M9:M10"/>
    <mergeCell ref="O9:O10"/>
    <mergeCell ref="H9:H10"/>
    <mergeCell ref="N9:N10"/>
    <mergeCell ref="B8:B10"/>
    <mergeCell ref="C8:C10"/>
    <mergeCell ref="D8:D10"/>
    <mergeCell ref="E9:E10"/>
    <mergeCell ref="F9:F10"/>
  </mergeCells>
  <pageMargins left="0.7" right="0.7" top="0.75" bottom="0.75" header="0.3" footer="0.3"/>
  <pageSetup paperSize="9" orientation="portrait" horizontalDpi="4294967292" verticalDpi="4294967292" r:id="rId1"/>
  <ignoredErrors>
    <ignoredError sqref="B14:B17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34" sqref="K34"/>
    </sheetView>
  </sheetViews>
  <sheetFormatPr baseColWidth="10" defaultRowHeight="16" x14ac:dyDescent="0.2"/>
  <cols>
    <col min="2" max="2" width="14.6640625" bestFit="1" customWidth="1"/>
    <col min="8" max="8" width="9.83203125" customWidth="1"/>
    <col min="13" max="13" width="13.6640625" customWidth="1"/>
  </cols>
  <sheetData>
    <row r="1" spans="1:13" x14ac:dyDescent="0.2">
      <c r="A1" s="104" t="s">
        <v>551</v>
      </c>
      <c r="B1" s="11"/>
      <c r="C1" s="11"/>
      <c r="D1" s="11"/>
      <c r="E1" s="11"/>
      <c r="F1" s="11"/>
      <c r="G1" s="1"/>
      <c r="H1" s="1"/>
      <c r="I1" s="1"/>
      <c r="J1" s="1"/>
      <c r="K1" s="11"/>
      <c r="L1" s="11"/>
      <c r="M1" s="11"/>
    </row>
    <row r="2" spans="1:13" x14ac:dyDescent="0.2">
      <c r="A2" s="11"/>
      <c r="B2" s="11"/>
      <c r="C2" s="11"/>
      <c r="D2" s="11"/>
      <c r="E2" s="11"/>
      <c r="F2" s="11"/>
      <c r="G2" s="1"/>
      <c r="H2" s="1"/>
      <c r="I2" s="1"/>
      <c r="J2" s="1"/>
      <c r="K2" s="11"/>
      <c r="L2" s="11"/>
      <c r="M2" s="11"/>
    </row>
    <row r="3" spans="1:13" ht="17" thickBot="1" x14ac:dyDescent="0.25">
      <c r="A3" s="11"/>
      <c r="B3" s="11"/>
      <c r="C3" s="11"/>
      <c r="D3" s="11"/>
      <c r="E3" s="11"/>
      <c r="F3" s="11"/>
      <c r="G3" s="1"/>
      <c r="H3" s="1"/>
      <c r="I3" s="1"/>
      <c r="J3" s="1"/>
      <c r="K3" s="11"/>
      <c r="L3" s="11"/>
      <c r="M3" s="11"/>
    </row>
    <row r="4" spans="1:13" s="71" customFormat="1" ht="17" thickBot="1" x14ac:dyDescent="0.25">
      <c r="A4" s="81"/>
      <c r="B4" s="81"/>
      <c r="C4" s="122" t="s">
        <v>270</v>
      </c>
      <c r="D4" s="122"/>
      <c r="E4" s="123" t="s">
        <v>271</v>
      </c>
      <c r="F4" s="123"/>
      <c r="G4" s="126" t="s">
        <v>268</v>
      </c>
      <c r="H4" s="126"/>
      <c r="I4" s="125" t="s">
        <v>286</v>
      </c>
      <c r="J4" s="125"/>
      <c r="K4" s="124" t="s">
        <v>272</v>
      </c>
      <c r="L4" s="124"/>
      <c r="M4" s="124"/>
    </row>
    <row r="5" spans="1:13" ht="17" thickBot="1" x14ac:dyDescent="0.25">
      <c r="A5" s="82"/>
      <c r="B5" s="68" t="s">
        <v>273</v>
      </c>
      <c r="C5" s="86" t="s">
        <v>274</v>
      </c>
      <c r="D5" s="86" t="s">
        <v>275</v>
      </c>
      <c r="E5" s="87" t="s">
        <v>276</v>
      </c>
      <c r="F5" s="87" t="s">
        <v>275</v>
      </c>
      <c r="G5" s="69" t="s">
        <v>276</v>
      </c>
      <c r="H5" s="69" t="s">
        <v>275</v>
      </c>
      <c r="I5" s="88" t="s">
        <v>276</v>
      </c>
      <c r="J5" s="88" t="s">
        <v>275</v>
      </c>
      <c r="K5" s="70" t="s">
        <v>276</v>
      </c>
      <c r="L5" s="70" t="s">
        <v>275</v>
      </c>
      <c r="M5" s="70" t="s">
        <v>277</v>
      </c>
    </row>
    <row r="6" spans="1:13" ht="17" thickBot="1" x14ac:dyDescent="0.25">
      <c r="A6" s="68" t="s">
        <v>278</v>
      </c>
      <c r="B6" s="82" t="s">
        <v>279</v>
      </c>
      <c r="C6" s="95">
        <v>12751</v>
      </c>
      <c r="D6" s="92">
        <v>48309</v>
      </c>
      <c r="E6" s="83">
        <v>12016</v>
      </c>
      <c r="F6" s="83">
        <v>45781</v>
      </c>
      <c r="G6" s="98">
        <v>277</v>
      </c>
      <c r="H6" s="101">
        <v>1012</v>
      </c>
      <c r="I6" s="84">
        <v>40938</v>
      </c>
      <c r="J6" s="84">
        <v>214834</v>
      </c>
      <c r="K6" s="95">
        <f t="shared" ref="K6:L8" si="0">SUM(C6,E6,G6,I6)</f>
        <v>65982</v>
      </c>
      <c r="L6" s="83">
        <f t="shared" si="0"/>
        <v>309936</v>
      </c>
      <c r="M6" s="89">
        <v>1.836863425925926</v>
      </c>
    </row>
    <row r="7" spans="1:13" ht="17" thickBot="1" x14ac:dyDescent="0.25">
      <c r="A7" s="68" t="s">
        <v>280</v>
      </c>
      <c r="B7" s="82" t="s">
        <v>281</v>
      </c>
      <c r="C7" s="96">
        <v>10262</v>
      </c>
      <c r="D7" s="93">
        <v>31031</v>
      </c>
      <c r="E7" s="83">
        <v>9231</v>
      </c>
      <c r="F7" s="83">
        <v>28408</v>
      </c>
      <c r="G7" s="99">
        <v>974</v>
      </c>
      <c r="H7" s="102">
        <v>2329</v>
      </c>
      <c r="I7" s="85">
        <v>33558</v>
      </c>
      <c r="J7" s="85">
        <v>150880</v>
      </c>
      <c r="K7" s="96">
        <f t="shared" si="0"/>
        <v>54025</v>
      </c>
      <c r="L7" s="83">
        <f t="shared" si="0"/>
        <v>212648</v>
      </c>
      <c r="M7" s="90">
        <v>1.4308796296296296</v>
      </c>
    </row>
    <row r="8" spans="1:13" ht="17" thickBot="1" x14ac:dyDescent="0.25">
      <c r="A8" s="68" t="s">
        <v>282</v>
      </c>
      <c r="B8" s="82" t="s">
        <v>283</v>
      </c>
      <c r="C8" s="97">
        <v>398</v>
      </c>
      <c r="D8" s="94">
        <v>1657</v>
      </c>
      <c r="E8" s="83">
        <v>541</v>
      </c>
      <c r="F8" s="83">
        <v>2278</v>
      </c>
      <c r="G8" s="100">
        <v>0</v>
      </c>
      <c r="H8" s="103">
        <v>0</v>
      </c>
      <c r="I8" s="84">
        <v>2022</v>
      </c>
      <c r="J8" s="84">
        <v>9257</v>
      </c>
      <c r="K8" s="97">
        <f t="shared" si="0"/>
        <v>2961</v>
      </c>
      <c r="L8" s="83">
        <f t="shared" si="0"/>
        <v>13192</v>
      </c>
      <c r="M8" s="91">
        <v>8.0150462962962965E-2</v>
      </c>
    </row>
    <row r="9" spans="1:13" ht="17" thickBot="1" x14ac:dyDescent="0.25">
      <c r="A9" s="15" t="s">
        <v>284</v>
      </c>
      <c r="B9" s="15" t="s">
        <v>285</v>
      </c>
      <c r="C9" s="73">
        <f t="shared" ref="C9:L9" si="1">SUM(C6:C8)</f>
        <v>23411</v>
      </c>
      <c r="D9" s="73">
        <f t="shared" si="1"/>
        <v>80997</v>
      </c>
      <c r="E9" s="73">
        <f t="shared" si="1"/>
        <v>21788</v>
      </c>
      <c r="F9" s="73">
        <f t="shared" si="1"/>
        <v>76467</v>
      </c>
      <c r="G9" s="74">
        <f t="shared" si="1"/>
        <v>1251</v>
      </c>
      <c r="H9" s="74">
        <f t="shared" si="1"/>
        <v>3341</v>
      </c>
      <c r="I9" s="74">
        <f t="shared" si="1"/>
        <v>76518</v>
      </c>
      <c r="J9" s="74">
        <f t="shared" si="1"/>
        <v>374971</v>
      </c>
      <c r="K9" s="74">
        <f t="shared" si="1"/>
        <v>122968</v>
      </c>
      <c r="L9" s="74">
        <f t="shared" si="1"/>
        <v>535776</v>
      </c>
      <c r="M9" s="72" t="str">
        <f>CONCATENATE(INT(SUM(M6:M8)*24),":",TEXT(MINUTE(MOD(SUM(M6:M8),24)),"00"),":",TEXT(SECOND(MOD(SUM(M6:M8),24)),"00"))</f>
        <v>80:20:58</v>
      </c>
    </row>
  </sheetData>
  <mergeCells count="5">
    <mergeCell ref="C4:D4"/>
    <mergeCell ref="E4:F4"/>
    <mergeCell ref="K4:M4"/>
    <mergeCell ref="I4:J4"/>
    <mergeCell ref="G4:H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English</vt:lpstr>
      <vt:lpstr>Spanish</vt:lpstr>
      <vt:lpstr>BILING</vt:lpstr>
      <vt:lpstr>TOTALS</vt:lpstr>
    </vt:vector>
  </TitlesOfParts>
  <Company>filosofía y letras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fernández fuertes</dc:creator>
  <cp:lastModifiedBy>raquelff</cp:lastModifiedBy>
  <dcterms:created xsi:type="dcterms:W3CDTF">2015-09-28T09:44:30Z</dcterms:created>
  <dcterms:modified xsi:type="dcterms:W3CDTF">2017-09-22T15:57:38Z</dcterms:modified>
</cp:coreProperties>
</file>